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Dochádzky\členenia\DEMO\"/>
    </mc:Choice>
  </mc:AlternateContent>
  <workbookProtection workbookPassword="EF2D" lockStructure="1"/>
  <bookViews>
    <workbookView xWindow="0" yWindow="0" windowWidth="20640" windowHeight="11760"/>
  </bookViews>
  <sheets>
    <sheet name="výber" sheetId="3" r:id="rId1"/>
    <sheet name="I" sheetId="8" state="hidden" r:id="rId2"/>
    <sheet name="List1" sheetId="1" state="hidden" r:id="rId3"/>
    <sheet name="Data" sheetId="7" state="hidden" r:id="rId4"/>
    <sheet name="Vlastné poznámky" sheetId="13" r:id="rId5"/>
    <sheet name="Členenia ver 1.0" sheetId="11" r:id="rId6"/>
    <sheet name="Zmeny a doplnenia" sheetId="12" r:id="rId7"/>
  </sheets>
  <definedNames>
    <definedName name="HOTOVOSŤ" localSheetId="5">#REF!</definedName>
    <definedName name="HOTOVOSŤ" localSheetId="4">#REF!</definedName>
    <definedName name="HOTOVOSŤ" localSheetId="6">#REF!</definedName>
    <definedName name="HOTOVOSŤ">#REF!</definedName>
    <definedName name="PRIJATÁ_FAKTÚRA" localSheetId="5">#REF!</definedName>
    <definedName name="PRIJATÁ_FAKTÚRA" localSheetId="4">#REF!</definedName>
    <definedName name="PRIJATÁ_FAKTÚRA" localSheetId="6">#REF!</definedName>
    <definedName name="PRIJATÁ_FAKTÚRA">#REF!</definedName>
    <definedName name="PRIJATÝ_DOBROPIS" localSheetId="5">#REF!</definedName>
    <definedName name="PRIJATÝ_DOBROPIS" localSheetId="4">#REF!</definedName>
    <definedName name="PRIJATÝ_DOBROPIS" localSheetId="6">#REF!</definedName>
    <definedName name="PRIJATÝ_DOBROPIS">#REF!</definedName>
    <definedName name="Vstup">Data!$C$2:$C$5</definedName>
    <definedName name="Výstup">Data!$D$2:$D$5</definedName>
    <definedName name="ZMLUVA" localSheetId="5">#REF!</definedName>
    <definedName name="ZMLUVA" localSheetId="4">#REF!</definedName>
    <definedName name="ZMLUVA" localSheetId="6">#REF!</definedName>
    <definedName name="ZMLUVA">#REF!</definedName>
  </definedNames>
  <calcPr calcId="152511"/>
</workbook>
</file>

<file path=xl/calcChain.xml><?xml version="1.0" encoding="utf-8"?>
<calcChain xmlns="http://schemas.openxmlformats.org/spreadsheetml/2006/main">
  <c r="H27" i="3" l="1"/>
  <c r="A6" i="8" l="1"/>
  <c r="H28" i="3" s="1"/>
  <c r="H29" i="3" s="1"/>
  <c r="A7" i="8"/>
  <c r="B24" i="3" l="1"/>
  <c r="C16" i="3" l="1"/>
  <c r="E1" i="8" l="1"/>
  <c r="E2" i="8" s="1"/>
  <c r="H11" i="3" l="1"/>
  <c r="G11" i="3"/>
  <c r="F11" i="3"/>
  <c r="E11" i="3"/>
  <c r="D11" i="3"/>
  <c r="C11" i="3"/>
  <c r="B11" i="3"/>
  <c r="I4" i="3"/>
  <c r="C17" i="3" s="1"/>
  <c r="H9" i="3"/>
  <c r="G9" i="3"/>
  <c r="F9" i="3"/>
  <c r="E9" i="3"/>
  <c r="D9" i="3"/>
  <c r="C9" i="3"/>
  <c r="B9" i="3"/>
</calcChain>
</file>

<file path=xl/sharedStrings.xml><?xml version="1.0" encoding="utf-8"?>
<sst xmlns="http://schemas.openxmlformats.org/spreadsheetml/2006/main" count="794" uniqueCount="259">
  <si>
    <t>Členenie DPH</t>
  </si>
  <si>
    <t>Vstup</t>
  </si>
  <si>
    <t>Výstup</t>
  </si>
  <si>
    <t>B2</t>
  </si>
  <si>
    <t>B1</t>
  </si>
  <si>
    <t>A1</t>
  </si>
  <si>
    <t>Riadok</t>
  </si>
  <si>
    <t>-</t>
  </si>
  <si>
    <t>DPH</t>
  </si>
  <si>
    <t>KV DPH</t>
  </si>
  <si>
    <t xml:space="preserve"> -</t>
  </si>
  <si>
    <t>SV</t>
  </si>
  <si>
    <t>bez kódu</t>
  </si>
  <si>
    <t>Členenie KV v ID</t>
  </si>
  <si>
    <t>D02 Tovary a služby pri ktorých daň platí príjemca (§ 69 ods. 2 a 9 až 12)</t>
  </si>
  <si>
    <t>ÁNO</t>
  </si>
  <si>
    <t>NIE</t>
  </si>
  <si>
    <t>Riadok DP</t>
  </si>
  <si>
    <t>podľa §</t>
  </si>
  <si>
    <t>Členenie na doklade (FA)</t>
  </si>
  <si>
    <t>Členenie na internom doklade</t>
  </si>
  <si>
    <t>riadok DP</t>
  </si>
  <si>
    <t>DRUH TRANSAKCIE</t>
  </si>
  <si>
    <t>FAKTÚRA</t>
  </si>
  <si>
    <t>8</t>
  </si>
  <si>
    <t>10</t>
  </si>
  <si>
    <t>ČLENENIE KV DPH</t>
  </si>
  <si>
    <t>Popis KV Faktúra</t>
  </si>
  <si>
    <t>Prijaté faktúry, z ktorých príjemca plnenia uplatňuje odpočet, vyhotovené platiteľom §69 ods. 1</t>
  </si>
  <si>
    <t>Prijaté faktúry, pri ktorých je osobou povinnou platiť daň príjemca plnenia §69 ods. 2,3,6,7, 9 až 12</t>
  </si>
  <si>
    <t>Vyhotovené faktúry, pri ktorých je platiteľ osobou povinnou platiť daň, vyhotovenie faktúry §71-§75</t>
  </si>
  <si>
    <t>Popis KV ID vstup</t>
  </si>
  <si>
    <t>Popis KV ID výstup</t>
  </si>
  <si>
    <t>Popis SV</t>
  </si>
  <si>
    <t>služby</t>
  </si>
  <si>
    <t xml:space="preserve">ostatné dodávky tovaru </t>
  </si>
  <si>
    <t xml:space="preserve"> KV DPH</t>
  </si>
  <si>
    <t>VSTUP</t>
  </si>
  <si>
    <t>VÝSTUP</t>
  </si>
  <si>
    <t>INTERNÝ DOKLAD</t>
  </si>
  <si>
    <t>SÚHRNNÝ VÝKAZ</t>
  </si>
  <si>
    <t>KÓD</t>
  </si>
  <si>
    <t>DRUH DOKLADU</t>
  </si>
  <si>
    <t>PRIJATÁ FAKTÚRA</t>
  </si>
  <si>
    <t>VYSTAVENÁ FAKTÚRA</t>
  </si>
  <si>
    <t>01</t>
  </si>
  <si>
    <t>Hronská 66</t>
  </si>
  <si>
    <t>976 67 Závadka nad Hronom</t>
  </si>
  <si>
    <t>Prijatá faktúra za tovar a služby bez výnimiek, tuzemsko, od platcu DPH</t>
  </si>
  <si>
    <t>Prijatá faktúra za služby vzťahujúce sa na SR ak stavebné práce poskytuje zahraničná spoločnosť na SR</t>
  </si>
  <si>
    <t>Prijatá faktúra za tovar podľa § 66</t>
  </si>
  <si>
    <t>Prijatá faktúra za prepravu osôb do zahraničia § 46 ods. 2</t>
  </si>
  <si>
    <t>Prijatá faktúra za tovar a služby oslobodené od dane podľa § 28 - § 42</t>
  </si>
  <si>
    <t>Dobropis za tovar a služby bez výnimiek, tuzemsko, od platcu DPH</t>
  </si>
  <si>
    <t>Dobropis za tovar a služby, tuzemsko, EÚ od neplatcu DPH</t>
  </si>
  <si>
    <t>Dobropis za tovar bez výnimiek, EÚ, od platcu DPH registrovaného v danej krajine</t>
  </si>
  <si>
    <t>Dobropis za tovar §69 ods. 12 písm. f) a g) (oceľ, železo, obilniny) , EÚ, od platcu DPH registrovaného v danej krajine</t>
  </si>
  <si>
    <t>Dobropis za služby bez výnimiek, EÚ, od platcu DPH registrovaného v danej krajine</t>
  </si>
  <si>
    <t>Dobropis za služby vzťahujúce sa na nehnuteľnosť na území EÚ (okrem SK) od platcu DPH registrovaného v danej krajine</t>
  </si>
  <si>
    <t>Dobropis za služby  a tovar,krajiny mimo EÚ</t>
  </si>
  <si>
    <t>Dobropis za stavebné práce §69 ods. 12 j. od platcu DPH, tuzemsko</t>
  </si>
  <si>
    <t>Dobropis za kovový odpad §69 dos. 12 a. od platcu DPH, tuzemsko</t>
  </si>
  <si>
    <t>Dobropis za tovar -  §69 dos. 12 f. až i. od platcu DPH, tuzemsko</t>
  </si>
  <si>
    <t>Dobropis za tovar podľa § 66</t>
  </si>
  <si>
    <t>Dobropis za prepravu osôb do zahraničia § 46 ods. 2</t>
  </si>
  <si>
    <t>Dobropis za tovar a služby oslobodené od dane podľa § 28 - § 42</t>
  </si>
  <si>
    <t>Doklad o platbe v hotovosti - z eKasy,VRP (bloček) od platcu DPH, s uvedenou DPH bez výnimiek</t>
  </si>
  <si>
    <t>Doklad o platbe v hotovosti – nie z eKasy (automat, vstupenka a pod.) s uvedenou DPH</t>
  </si>
  <si>
    <t>Doklad o platbe v hotovosti za tovar podľa § 69 ods. 12 f. a  g.</t>
  </si>
  <si>
    <t>Zmluva o kúpe majetku s uvedenou DPH (predávajúci sa rozhodol zdaniť) – nehnuteľnosť §38, hnuteľné veci §66</t>
  </si>
  <si>
    <t>Vystavená faktúra za tovar a služby bez výnimiek, tuzemsko, pre platcu DPH</t>
  </si>
  <si>
    <t>Vystavená faktúra za tovar -  §69 dos. 12 f. až i. pre platcu DPH, tuzemsko</t>
  </si>
  <si>
    <t>Vystavená faktúra za tovar podľa § 66</t>
  </si>
  <si>
    <t>Vystavená faktúra za prepravu osôb do zahraničia § 46 ods. 2</t>
  </si>
  <si>
    <t>Vystavená faktúra za tovar a služby oslobodené od dane podľa § 28 - § 42</t>
  </si>
  <si>
    <t>Vystavený dobropis</t>
  </si>
  <si>
    <t>Vystavený dobropis (§ 69 ods. 12 písm. f) a g)) - oceľ, železo, obilniny, ...)</t>
  </si>
  <si>
    <t>Daňový doklad k prijatej platbe - stavebné práce a prenos daňovej povinnosti (ID)</t>
  </si>
  <si>
    <t>Predaj v hotovosti cez eKasu,VRP (bloček) bez výnimiek - tržba (mesačná)</t>
  </si>
  <si>
    <t>Úhrada fa v hotovosti v eKase</t>
  </si>
  <si>
    <t>Predaj v hotovosti – nie cez eKasu (automat, vstupenka a pod.) s uvedenou DPH</t>
  </si>
  <si>
    <t>Predaj v hotovosti - tovar podľa § 69 ods. 12 f. a  g. (s colnou nomenklatúrou)</t>
  </si>
  <si>
    <t>Predaj v hotovosti - tovar podľa § 69 ods. 12 f. a  g. stavebné práce</t>
  </si>
  <si>
    <t>Zmluva o predaji majetku s uvedenou DPH (predávajúci sa rozhodol zdaniť) – nehnuteľnosť §38, hnuteľné veci §66</t>
  </si>
  <si>
    <t>Prijatá faktúra za tovar a služby, tuzemsko, EÚ od neplatcu DPH</t>
  </si>
  <si>
    <t>Prijatá faktúra za tovar bez výnimiek, EÚ, od platcu DPH registrovaného v danej krajine</t>
  </si>
  <si>
    <t>Prijatá faktúra za služby bez výnimiek, EÚ, od platcu DPH registrovaného v danej krajine</t>
  </si>
  <si>
    <t>Prijatá faktúra za služby vzťahujúce sa na nehnuteľnosť na území EÚ (mimo SK) od platcu DPH registrovaného v danej krajine</t>
  </si>
  <si>
    <t>Prijatá faktúra za služby  a tovar,krajiny mimo EÚ</t>
  </si>
  <si>
    <t>Prijatá faktúra za stavebné práce §69 ods. 12 j. od platcu DPH, tuzemsko</t>
  </si>
  <si>
    <t>Prijatá faktúra za kovový odpad §69 dos. 12 a. od platcu DPH, tuzemsko</t>
  </si>
  <si>
    <t>Prijatá faktúra za tovar -  §69 dos. 12 f. až i. od platcu DPH, tuzemsko</t>
  </si>
  <si>
    <t>Vystavená faktúra za tovar a služby, tuzemsko, EÚ pre neplatcu DPH</t>
  </si>
  <si>
    <t>Vystavená faktúra za tovar bez výnimiek, EÚ, pre platcu DPH registrovaného v danej krajine</t>
  </si>
  <si>
    <t>Vystavená faktúra za služby bez výnimiek, EÚ, pre platcu DPH registrovaného v danej krajine</t>
  </si>
  <si>
    <t>Vystavená faktúra za služby vzťahujúce sa na nehnuteľnosť na území EÚ pre platcu DPH registrovaného v danej krajine</t>
  </si>
  <si>
    <t>Vystavená faktúra za služby  a tovar,krajiny mimo EÚ</t>
  </si>
  <si>
    <t>Vystavená faktúra za stavebné práce §69 ods. 12 c. pre platcu DPH, tuzemsko (prenos)</t>
  </si>
  <si>
    <t>Vystavená faktúra za stavebné práce §69 ods. 12 j. pre platcu DPH, tuzemsko</t>
  </si>
  <si>
    <t>Vystavená faktúra za kovový odpad §69 dos. 12 a. pre platcu DPH, tuzemsko</t>
  </si>
  <si>
    <t xml:space="preserve">Vystavená faktúra za nelotériové činnosti (terminál Tipos) </t>
  </si>
  <si>
    <t>Agrico, s.r.o.</t>
  </si>
  <si>
    <t>02</t>
  </si>
  <si>
    <t>03</t>
  </si>
  <si>
    <t>04</t>
  </si>
  <si>
    <t>Doklad o platbe v hotovosti - z eKasy,VRP (bloček) od platcu DPH, s uvedenou DPH (krátenie 80 : 20 %) - daňové = 80 %</t>
  </si>
  <si>
    <t>Vystavená faktúra za tovar a služby, tuzemsko, EÚ pre FO (občana)</t>
  </si>
  <si>
    <t xml:space="preserve">Vystavená faktúra za lotériové činnosti (terminál Tipos) </t>
  </si>
  <si>
    <t>Doklad o platbe v hotovosti - z eKasy,VRP (bloček) od platcu DPH, s uvedenou DPH (krátenie 80 : 20 %) - nedaňové = 20 %</t>
  </si>
  <si>
    <t>Poznámka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</si>
  <si>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</si>
  <si>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</si>
  <si>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</si>
  <si>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</si>
  <si>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</si>
  <si>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</si>
  <si>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</si>
  <si>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</si>
  <si>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</si>
  <si>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</si>
  <si>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</si>
  <si>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</si>
  <si>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</si>
  <si>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</si>
  <si>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</si>
  <si>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</si>
  <si>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</si>
  <si>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</si>
  <si>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</si>
  <si>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</si>
  <si>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</si>
  <si>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</si>
  <si>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</si>
  <si>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</si>
  <si>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</si>
  <si>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</si>
  <si>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C01</t>
  </si>
  <si>
    <t>C02</t>
  </si>
  <si>
    <t>C03</t>
  </si>
  <si>
    <t>C04</t>
  </si>
  <si>
    <t>C05</t>
  </si>
  <si>
    <t>D01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</si>
  <si>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</si>
  <si>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</si>
  <si>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</si>
  <si>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</si>
  <si>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</si>
  <si>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</si>
  <si>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</si>
  <si>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</si>
  <si>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</si>
  <si>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</si>
  <si>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</si>
  <si>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</si>
  <si>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</si>
  <si>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</si>
  <si>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</si>
  <si>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</si>
  <si>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R01</t>
  </si>
  <si>
    <t>R02</t>
  </si>
  <si>
    <t>R03</t>
  </si>
  <si>
    <t>S01</t>
  </si>
  <si>
    <t>S02</t>
  </si>
  <si>
    <t>S03</t>
  </si>
  <si>
    <t>S04</t>
  </si>
  <si>
    <t>S05</t>
  </si>
  <si>
    <t>T01</t>
  </si>
  <si>
    <t xml:space="preserve">zasiela sa SV k DPH bez uvedenia kódu </t>
  </si>
  <si>
    <t>zasiela sa SV k DPH s kódom 2 - služby</t>
  </si>
  <si>
    <t>POZNÁMKA</t>
  </si>
  <si>
    <t>Pôvodné číslo r.</t>
  </si>
  <si>
    <t>D05 Služby, pri ktorých príjemca platí daň podľa § 69 ods.3 zákona</t>
  </si>
  <si>
    <t>© Miroslav Gandžala - www.agrico.sk</t>
  </si>
  <si>
    <t>Verzia</t>
  </si>
  <si>
    <t>Dátum</t>
  </si>
  <si>
    <t xml:space="preserve">Popis </t>
  </si>
  <si>
    <t>Zmena položky</t>
  </si>
  <si>
    <t>Pôvodný údaj</t>
  </si>
  <si>
    <t>Nový údaj</t>
  </si>
  <si>
    <t>Ver 1.0</t>
  </si>
  <si>
    <t>Prvá verzia</t>
  </si>
  <si>
    <t>Ver 1.0.1</t>
  </si>
  <si>
    <t>Riadok DP 9,10</t>
  </si>
  <si>
    <t>Riadok DP 11,12</t>
  </si>
  <si>
    <t>Doplnenie poznámky</t>
  </si>
  <si>
    <t>Osoba registrovaná podľa § 7a DPH len odvádza (uvádza v riadku 11 a 12 DP)</t>
  </si>
  <si>
    <t>Vystavená faktúra za tovar a služby, tuzemsko, EÚ pre FO nepodnikateľa (občana)</t>
  </si>
  <si>
    <t>DDsluz</t>
  </si>
  <si>
    <t>DDsl§69</t>
  </si>
  <si>
    <t>Ver 2.0.1</t>
  </si>
  <si>
    <t>Doplnenie ponuky - Vlastná poznámka</t>
  </si>
  <si>
    <t>V hlavnom formulári je doplnená možnosť pridať si svoju vlastnú poznámku k jednotlivým druhom členení. Poznámku je možné pridať po kliknutí na tlačítko VLASTNÁ POZNÁMKA v hlavnom hárku. Otvorí sá hárok s členením a možnosťou pridania si vlastnej poznámky.</t>
  </si>
  <si>
    <t>Doplnené poučenie k vypĺňaniu KV DPH</t>
  </si>
  <si>
    <t xml:space="preserve">Doplnené poučenie k vypĺňaniu KV DPH - metodický pokyn k vypĺňaniu KV DPH </t>
  </si>
  <si>
    <t>Doplnené tlačítko - Použité členenie</t>
  </si>
  <si>
    <t>Po kliknutí na tlačítko v hlavnom formulári sa vám otvorí zoznam momentálne použitých členení. Pre návrat do hlavného hárku použite tlačítko Späť.</t>
  </si>
  <si>
    <t>Doplnené tlačítko - Zmeny vo verziách</t>
  </si>
  <si>
    <t>Po kliknutí na tlačítko v hlavnom formulári sa vám otvorí zoznam zmien a doplnení v jenotlivých verziách.</t>
  </si>
  <si>
    <t>Kód</t>
  </si>
  <si>
    <t>Text</t>
  </si>
  <si>
    <t>Vlastná poznámka</t>
  </si>
  <si>
    <t>Obmedzenia DEMO verzie:</t>
  </si>
  <si>
    <t xml:space="preserve"> - je možné vybrať len prvé štyri členenia na vstupe a na výstupe</t>
  </si>
  <si>
    <t xml:space="preserve"> - priamy link je len na zákon o DPH týkajúci sa KV DPH (§ 78a)</t>
  </si>
  <si>
    <t xml:space="preserve"> - priamy link je len na formulár Súhrnného výkazu</t>
  </si>
  <si>
    <t xml:space="preserve"> - vlastnú poznámku je možné pridať len do prvých štyroch členení na vstupe a na výstupe</t>
  </si>
  <si>
    <t>V DEMO verzii sú prístupné len prvé štyri členenia na vstupe a na výstupe</t>
  </si>
  <si>
    <t>Tuzemské plnenia (§ 49 ods. 2 písm. a)</t>
  </si>
  <si>
    <t>Nadobudnutie tovaru z iného štátu EU (§ 11 a 11a)</t>
  </si>
  <si>
    <t>Poskytnutie služieb a tovarov, pri ktorých daň platí príjemca (§ 49 ods. 2 písm. b))</t>
  </si>
  <si>
    <t>Nadobudnutie tovaru z iného štátu EU (§ 49 ods. 2 písm. c)</t>
  </si>
  <si>
    <t>Služby, pri ktorých príjemca platí daň podľa § 69 ods.3 zákona</t>
  </si>
  <si>
    <t>Tuzemské plnenia (§ 8, § 9)</t>
  </si>
  <si>
    <t>Dodanie tovaru do iného štátu EU oslob. (§ 43)</t>
  </si>
  <si>
    <t>Miesto plnenia v zahraničí s nárokom na odpočet</t>
  </si>
  <si>
    <t>DEMO VERZIA</t>
  </si>
  <si>
    <t>Firma SKÚŠOBNÁ s.r.o., Uličná 12/43, 976 54 Mesto</t>
  </si>
  <si>
    <t>DEMO 2021 NP Ver. 3.0.1</t>
  </si>
  <si>
    <t>RIADOK DPH (2020) 2021</t>
  </si>
  <si>
    <t>(20) 18, (21) 19, (22) 20, (23) 21</t>
  </si>
  <si>
    <t>(01) 01, (02) 02, (03) 03, (04) 04</t>
  </si>
  <si>
    <t>(15) 13, (16) 14</t>
  </si>
  <si>
    <t>(05) 05, (06) 06, (07) 07, (08) 08</t>
  </si>
  <si>
    <t>(20) 18, (21) 19</t>
  </si>
  <si>
    <t>(11) 09, (12) 10</t>
  </si>
  <si>
    <t>Vystavená faktúra za služby vzťahujúce sa na nehnuteľnosť na území EÚ pre NEplatcu DPH (FO) v danej krajine</t>
  </si>
  <si>
    <t>P05a</t>
  </si>
  <si>
    <t>Prijatá faktúra (potvrdenie o prijatí platby) za mýto - Národná dialničná spoločnosť</t>
  </si>
  <si>
    <t>A12a</t>
  </si>
  <si>
    <t>Vystavený dobropis pre FO (nepodnikateľa, občana)</t>
  </si>
  <si>
    <t>R01a</t>
  </si>
  <si>
    <t>Vystavený dobropis (69 ods. 12 písm. j - stavebné práce)</t>
  </si>
  <si>
    <t>R02a</t>
  </si>
  <si>
    <t>Doklad v hotovosti (vrátený tovar, tzv. "mínusový blok")</t>
  </si>
  <si>
    <t>C02a</t>
  </si>
  <si>
    <t>Ver 2.0.2</t>
  </si>
  <si>
    <t>Doplnenie položky</t>
  </si>
  <si>
    <t>Doplnené číslo riadka DP k DPH na výstupe (28)</t>
  </si>
  <si>
    <t>Doplnené členenie KV DPH na výstupe (C2B1)</t>
  </si>
  <si>
    <t>Ver 2.0.3</t>
  </si>
  <si>
    <t xml:space="preserve">Oprava položky </t>
  </si>
  <si>
    <t>Udzahr</t>
  </si>
  <si>
    <t>U12 Miesto plnenia v zahraničí s nátokom na odpočet</t>
  </si>
  <si>
    <t>Riadok DP 15</t>
  </si>
  <si>
    <t>Nezahrňovať do priznania DPH, zrušenie čísla riadku 15</t>
  </si>
  <si>
    <t>SV PDH</t>
  </si>
  <si>
    <t>Kód 2 - služby</t>
  </si>
  <si>
    <t>Nezahrňovať do SV k DPH</t>
  </si>
  <si>
    <t>Doplnenie poznámky o sledovaní obratu</t>
  </si>
  <si>
    <t>Doplnenie členenia</t>
  </si>
  <si>
    <t>Ver 2.0.4</t>
  </si>
  <si>
    <t>Napr. Fa od Alza CZ s uvedením SK IČ DPH s poznámkou o prenesení DP a s vyčíslenou nulovou DPH</t>
  </si>
  <si>
    <t>Ver 3.0.1</t>
  </si>
  <si>
    <t xml:space="preserve">Zmena - doplnenie čísel riadkov DP platné na rok 2021 </t>
  </si>
  <si>
    <t>Čísla riadkov pre rok 2020 sú uvedené v (zátvorkách). Čísla platné pre tlačivo 2021 sú bez zátvoriek</t>
  </si>
  <si>
    <t>Zmena linku na aktuálne tlačivá DP DPH, KV DPH a SV DPH</t>
  </si>
  <si>
    <t>Zmena linku na aktuálny zákon o DPH platný od 1.1.2021</t>
  </si>
  <si>
    <t xml:space="preserve">Doplnenie členenia </t>
  </si>
  <si>
    <t>Prijatá faktúra (potvrdenie o prijatí platby) za mýto - Národná dialničná spoločnosť (v hotovosti)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</si>
</sst>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1B];[Red]&quot;-&quot;#,##0.00&quot; &quot;[$€-41B]"/>
    <numFmt numFmtId="165" formatCode="d/m/yyyy;@"/>
  </numFmts>
  <fonts count="40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b/>
      <sz val="14"/>
      <color rgb="FF92D05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26"/>
      <color theme="8" tint="-0.499984740745262"/>
      <name val="Calibri"/>
      <family val="2"/>
      <charset val="238"/>
      <scheme val="minor"/>
    </font>
    <font>
      <b/>
      <sz val="12"/>
      <color rgb="FF92D050"/>
      <name val="Calibri Light"/>
      <family val="2"/>
      <charset val="238"/>
      <scheme val="major"/>
    </font>
    <font>
      <b/>
      <sz val="14"/>
      <color rgb="FF92D050"/>
      <name val="Calibri Light"/>
      <family val="2"/>
      <charset val="238"/>
      <scheme val="major"/>
    </font>
    <font>
      <sz val="14"/>
      <color theme="1"/>
      <name val="Calibri Light"/>
      <family val="2"/>
      <charset val="238"/>
      <scheme val="major"/>
    </font>
    <font>
      <sz val="16"/>
      <color theme="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2"/>
      <color theme="0" tint="-0.14999847407452621"/>
      <name val="Calibri Light"/>
      <family val="2"/>
      <charset val="238"/>
      <scheme val="major"/>
    </font>
    <font>
      <b/>
      <i/>
      <sz val="24"/>
      <color theme="0" tint="-0.499984740745262"/>
      <name val="Averia Serif"/>
    </font>
    <font>
      <sz val="28"/>
      <color rgb="FF92D050"/>
      <name val="Calibri Light"/>
      <family val="2"/>
      <charset val="238"/>
      <scheme val="major"/>
    </font>
    <font>
      <sz val="11"/>
      <color rgb="FF404040"/>
      <name val="Monaco"/>
      <family val="3"/>
    </font>
    <font>
      <i/>
      <sz val="20"/>
      <color theme="8" tint="-0.499984740745262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10"/>
      <color theme="0"/>
      <name val="Calibri Light"/>
      <family val="2"/>
      <charset val="238"/>
      <scheme val="major"/>
    </font>
    <font>
      <sz val="10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6"/>
      <color theme="0"/>
      <name val="Calibri Light"/>
      <family val="2"/>
      <charset val="238"/>
      <scheme val="major"/>
    </font>
    <font>
      <b/>
      <sz val="11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2" tint="-0.49998474074526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2" tint="-0.249977111117893"/>
      <name val="Calibri Light"/>
      <family val="2"/>
      <charset val="238"/>
      <scheme val="major"/>
    </font>
    <font>
      <b/>
      <sz val="8"/>
      <color rgb="FF92D050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Trellis">
        <bgColor theme="8" tint="-0.24997711111789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Trellis">
        <bgColor theme="8" tint="-0.499984740745262"/>
      </patternFill>
    </fill>
    <fill>
      <patternFill patternType="darkGray">
        <fgColor theme="9" tint="-0.24994659260841701"/>
        <bgColor rgb="FF92D050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CC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92D050"/>
      </left>
      <right/>
      <top style="double">
        <color rgb="FF92D050"/>
      </top>
      <bottom style="double">
        <color rgb="FF92D050"/>
      </bottom>
      <diagonal/>
    </border>
    <border>
      <left/>
      <right/>
      <top style="double">
        <color rgb="FF92D050"/>
      </top>
      <bottom style="double">
        <color rgb="FF92D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2D050"/>
      </bottom>
      <diagonal/>
    </border>
    <border>
      <left/>
      <right style="thin">
        <color indexed="64"/>
      </right>
      <top style="thin">
        <color indexed="64"/>
      </top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indexed="64"/>
      </right>
      <top style="thin">
        <color rgb="FF92D050"/>
      </top>
      <bottom/>
      <diagonal/>
    </border>
    <border>
      <left style="thin">
        <color indexed="64"/>
      </left>
      <right/>
      <top style="thin">
        <color rgb="FF92D050"/>
      </top>
      <bottom style="thin">
        <color indexed="64"/>
      </bottom>
      <diagonal/>
    </border>
    <border>
      <left/>
      <right/>
      <top style="thin">
        <color rgb="FF92D050"/>
      </top>
      <bottom style="thin">
        <color indexed="64"/>
      </bottom>
      <diagonal/>
    </border>
    <border>
      <left/>
      <right style="thin">
        <color indexed="64"/>
      </right>
      <top style="thin">
        <color rgb="FF92D050"/>
      </top>
      <bottom style="thin">
        <color indexed="64"/>
      </bottom>
      <diagonal/>
    </border>
    <border>
      <left/>
      <right/>
      <top style="double">
        <color rgb="FF92D050"/>
      </top>
      <bottom style="thin">
        <color rgb="FF92D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2D05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92D050"/>
      </left>
      <right/>
      <top/>
      <bottom style="thin">
        <color indexed="64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/>
      <top style="double">
        <color rgb="FF92D050"/>
      </top>
      <bottom style="thin">
        <color rgb="FF92D050"/>
      </bottom>
      <diagonal/>
    </border>
    <border>
      <left/>
      <right style="double">
        <color rgb="FF92D050"/>
      </right>
      <top style="double">
        <color rgb="FF92D050"/>
      </top>
      <bottom style="thin">
        <color rgb="FF92D050"/>
      </bottom>
      <diagonal/>
    </border>
    <border>
      <left style="double">
        <color rgb="FF92D050"/>
      </left>
      <right/>
      <top style="thin">
        <color rgb="FF92D050"/>
      </top>
      <bottom/>
      <diagonal/>
    </border>
    <border>
      <left/>
      <right style="double">
        <color rgb="FF92D050"/>
      </right>
      <top/>
      <bottom/>
      <diagonal/>
    </border>
    <border>
      <left style="double">
        <color rgb="FF92D050"/>
      </left>
      <right style="thin">
        <color indexed="64"/>
      </right>
      <top style="thin">
        <color indexed="64"/>
      </top>
      <bottom style="thin">
        <color rgb="FF92D050"/>
      </bottom>
      <diagonal/>
    </border>
    <border>
      <left/>
      <right style="double">
        <color rgb="FF92D050"/>
      </right>
      <top style="thin">
        <color indexed="64"/>
      </top>
      <bottom/>
      <diagonal/>
    </border>
    <border>
      <left style="double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double">
        <color rgb="FF92D050"/>
      </left>
      <right/>
      <top/>
      <bottom style="thin">
        <color rgb="FF92D050"/>
      </bottom>
      <diagonal/>
    </border>
    <border>
      <left style="double">
        <color rgb="FF92D050"/>
      </left>
      <right style="thin">
        <color rgb="FF92D050"/>
      </right>
      <top style="thin">
        <color rgb="FF92D050"/>
      </top>
      <bottom/>
      <diagonal/>
    </border>
    <border>
      <left style="double">
        <color rgb="FF92D050"/>
      </left>
      <right style="thin">
        <color rgb="FF92D050"/>
      </right>
      <top/>
      <bottom/>
      <diagonal/>
    </border>
    <border>
      <left style="double">
        <color rgb="FF92D050"/>
      </left>
      <right style="thin">
        <color rgb="FF92D050"/>
      </right>
      <top/>
      <bottom style="double">
        <color rgb="FF92D050"/>
      </bottom>
      <diagonal/>
    </border>
    <border>
      <left style="thin">
        <color rgb="FF92D050"/>
      </left>
      <right style="thin">
        <color rgb="FF92D050"/>
      </right>
      <top/>
      <bottom style="double">
        <color rgb="FF92D050"/>
      </bottom>
      <diagonal/>
    </border>
    <border>
      <left style="thin">
        <color rgb="FF92D050"/>
      </left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 style="double">
        <color theme="8" tint="-0.24994659260841701"/>
      </bottom>
      <diagonal/>
    </border>
    <border>
      <left/>
      <right/>
      <top style="double">
        <color theme="8" tint="-0.24994659260841701"/>
      </top>
      <bottom style="double">
        <color theme="8" tint="-0.24994659260841701"/>
      </bottom>
      <diagonal/>
    </border>
    <border>
      <left/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/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theme="8" tint="-0.24994659260841701"/>
      </top>
      <bottom/>
      <diagonal/>
    </border>
    <border>
      <left/>
      <right/>
      <top/>
      <bottom style="thick">
        <color theme="8" tint="-0.2499465926084170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28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6" borderId="8" xfId="0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/>
      <protection locked="0" hidden="1"/>
    </xf>
    <xf numFmtId="0" fontId="0" fillId="4" borderId="1" xfId="0" applyFill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center"/>
      <protection locked="0" hidden="1"/>
    </xf>
    <xf numFmtId="49" fontId="0" fillId="3" borderId="1" xfId="0" applyNumberFormat="1" applyFill="1" applyBorder="1" applyAlignment="1" applyProtection="1">
      <alignment horizontal="center"/>
      <protection locked="0" hidden="1"/>
    </xf>
    <xf numFmtId="0" fontId="0" fillId="3" borderId="2" xfId="0" applyFill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/>
      <protection locked="0" hidden="1"/>
    </xf>
    <xf numFmtId="0" fontId="8" fillId="4" borderId="16" xfId="0" applyFont="1" applyFill="1" applyBorder="1" applyAlignment="1" applyProtection="1">
      <alignment horizontal="center"/>
      <protection locked="0" hidden="1"/>
    </xf>
    <xf numFmtId="0" fontId="8" fillId="3" borderId="16" xfId="0" applyFont="1" applyFill="1" applyBorder="1" applyAlignment="1" applyProtection="1">
      <alignment horizontal="center"/>
      <protection locked="0" hidden="1"/>
    </xf>
    <xf numFmtId="49" fontId="8" fillId="3" borderId="16" xfId="0" applyNumberFormat="1" applyFont="1" applyFill="1" applyBorder="1" applyAlignment="1" applyProtection="1">
      <alignment horizontal="center"/>
      <protection locked="0" hidden="1"/>
    </xf>
    <xf numFmtId="0" fontId="8" fillId="3" borderId="30" xfId="0" applyFont="1" applyFill="1" applyBorder="1" applyAlignment="1" applyProtection="1">
      <alignment horizontal="center"/>
      <protection locked="0" hidden="1"/>
    </xf>
    <xf numFmtId="0" fontId="8" fillId="3" borderId="1" xfId="0" applyFont="1" applyFill="1" applyBorder="1" applyAlignment="1" applyProtection="1">
      <alignment horizontal="center"/>
      <protection locked="0" hidden="1"/>
    </xf>
    <xf numFmtId="49" fontId="8" fillId="3" borderId="1" xfId="0" applyNumberFormat="1" applyFont="1" applyFill="1" applyBorder="1" applyAlignment="1" applyProtection="1">
      <alignment horizontal="center"/>
      <protection locked="0" hidden="1"/>
    </xf>
    <xf numFmtId="0" fontId="8" fillId="3" borderId="2" xfId="0" applyFont="1" applyFill="1" applyBorder="1" applyAlignment="1" applyProtection="1">
      <alignment horizontal="center"/>
      <protection locked="0" hidden="1"/>
    </xf>
    <xf numFmtId="0" fontId="8" fillId="0" borderId="30" xfId="0" applyFont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3" borderId="2" xfId="0" applyFill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7" borderId="47" xfId="0" applyFill="1" applyBorder="1" applyProtection="1">
      <protection hidden="1"/>
    </xf>
    <xf numFmtId="0" fontId="0" fillId="7" borderId="45" xfId="0" applyFill="1" applyBorder="1" applyProtection="1">
      <protection hidden="1"/>
    </xf>
    <xf numFmtId="0" fontId="7" fillId="4" borderId="16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0" borderId="43" xfId="0" applyBorder="1" applyAlignment="1" applyProtection="1"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7" borderId="45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49" fontId="0" fillId="3" borderId="1" xfId="0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0" fillId="13" borderId="45" xfId="0" applyFill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locked="0" hidden="1"/>
    </xf>
    <xf numFmtId="0" fontId="0" fillId="14" borderId="45" xfId="0" applyFill="1" applyBorder="1" applyAlignment="1" applyProtection="1">
      <alignment vertical="center"/>
      <protection hidden="1"/>
    </xf>
    <xf numFmtId="0" fontId="8" fillId="14" borderId="46" xfId="0" applyFont="1" applyFill="1" applyBorder="1" applyAlignment="1" applyProtection="1">
      <alignment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locked="0" hidden="1"/>
    </xf>
    <xf numFmtId="0" fontId="0" fillId="3" borderId="8" xfId="0" applyFill="1" applyBorder="1" applyAlignment="1" applyProtection="1">
      <alignment horizontal="center" vertical="center"/>
      <protection locked="0" hidden="1"/>
    </xf>
    <xf numFmtId="49" fontId="0" fillId="3" borderId="8" xfId="0" applyNumberFormat="1" applyFill="1" applyBorder="1" applyAlignment="1" applyProtection="1">
      <alignment horizontal="center" vertical="center"/>
      <protection locked="0" hidden="1"/>
    </xf>
    <xf numFmtId="0" fontId="0" fillId="3" borderId="12" xfId="0" applyFill="1" applyBorder="1" applyAlignment="1" applyProtection="1">
      <alignment horizontal="center" vertical="center"/>
      <protection locked="0" hidden="1"/>
    </xf>
    <xf numFmtId="0" fontId="0" fillId="8" borderId="43" xfId="0" applyFill="1" applyBorder="1" applyAlignment="1" applyProtection="1">
      <alignment vertical="center"/>
      <protection hidden="1"/>
    </xf>
    <xf numFmtId="0" fontId="0" fillId="4" borderId="10" xfId="0" applyFill="1" applyBorder="1" applyAlignment="1" applyProtection="1">
      <alignment horizontal="center" vertical="center"/>
      <protection locked="0" hidden="1"/>
    </xf>
    <xf numFmtId="0" fontId="0" fillId="3" borderId="10" xfId="0" applyFill="1" applyBorder="1" applyAlignment="1" applyProtection="1">
      <alignment horizontal="center" vertical="center"/>
      <protection locked="0" hidden="1"/>
    </xf>
    <xf numFmtId="49" fontId="0" fillId="3" borderId="16" xfId="0" applyNumberFormat="1" applyFill="1" applyBorder="1" applyAlignment="1" applyProtection="1">
      <alignment horizontal="center" vertical="center"/>
      <protection locked="0" hidden="1"/>
    </xf>
    <xf numFmtId="49" fontId="0" fillId="3" borderId="10" xfId="0" applyNumberFormat="1" applyFill="1" applyBorder="1" applyAlignment="1" applyProtection="1">
      <alignment horizontal="center" vertical="center"/>
      <protection locked="0" hidden="1"/>
    </xf>
    <xf numFmtId="0" fontId="0" fillId="3" borderId="11" xfId="0" applyFill="1" applyBorder="1" applyAlignment="1" applyProtection="1">
      <alignment horizontal="center" vertical="center"/>
      <protection locked="0" hidden="1"/>
    </xf>
    <xf numFmtId="0" fontId="0" fillId="8" borderId="45" xfId="0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locked="0" hidden="1"/>
    </xf>
    <xf numFmtId="0" fontId="8" fillId="4" borderId="1" xfId="0" applyFont="1" applyFill="1" applyBorder="1" applyAlignment="1" applyProtection="1">
      <alignment horizontal="center" vertical="center"/>
      <protection locked="0" hidden="1"/>
    </xf>
    <xf numFmtId="0" fontId="8" fillId="8" borderId="45" xfId="0" applyFont="1" applyFill="1" applyBorder="1" applyAlignment="1" applyProtection="1">
      <alignment vertical="center"/>
      <protection hidden="1"/>
    </xf>
    <xf numFmtId="0" fontId="0" fillId="8" borderId="45" xfId="0" applyFill="1" applyBorder="1" applyAlignment="1" applyProtection="1">
      <alignment vertical="center"/>
    </xf>
    <xf numFmtId="0" fontId="0" fillId="9" borderId="45" xfId="0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locked="0" hidden="1"/>
    </xf>
    <xf numFmtId="0" fontId="8" fillId="9" borderId="46" xfId="0" applyFont="1" applyFill="1" applyBorder="1" applyAlignment="1" applyProtection="1">
      <alignment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horizontal="center" vertical="center"/>
      <protection locked="0" hidden="1"/>
    </xf>
    <xf numFmtId="0" fontId="0" fillId="0" borderId="0" xfId="0" applyFill="1" applyAlignment="1">
      <alignment horizontal="center"/>
    </xf>
    <xf numFmtId="49" fontId="3" fillId="2" borderId="30" xfId="0" applyNumberFormat="1" applyFont="1" applyFill="1" applyBorder="1" applyAlignment="1" applyProtection="1">
      <alignment horizontal="center"/>
      <protection hidden="1"/>
    </xf>
    <xf numFmtId="0" fontId="0" fillId="19" borderId="54" xfId="0" applyFill="1" applyBorder="1" applyAlignment="1"/>
    <xf numFmtId="0" fontId="0" fillId="18" borderId="60" xfId="0" applyFill="1" applyBorder="1"/>
    <xf numFmtId="49" fontId="12" fillId="23" borderId="52" xfId="0" applyNumberFormat="1" applyFont="1" applyFill="1" applyBorder="1" applyAlignment="1">
      <alignment horizontal="center" vertical="center"/>
    </xf>
    <xf numFmtId="0" fontId="17" fillId="12" borderId="57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49" fontId="22" fillId="0" borderId="0" xfId="0" applyNumberFormat="1" applyFont="1"/>
    <xf numFmtId="49" fontId="0" fillId="0" borderId="0" xfId="0" applyNumberFormat="1"/>
    <xf numFmtId="49" fontId="3" fillId="2" borderId="2" xfId="0" applyNumberFormat="1" applyFont="1" applyFill="1" applyBorder="1" applyAlignment="1" applyProtection="1">
      <alignment horizontal="center"/>
      <protection hidden="1"/>
    </xf>
    <xf numFmtId="0" fontId="0" fillId="0" borderId="3" xfId="0" applyFill="1" applyBorder="1" applyAlignment="1">
      <alignment horizontal="center"/>
    </xf>
    <xf numFmtId="0" fontId="0" fillId="7" borderId="74" xfId="0" applyFill="1" applyBorder="1" applyProtection="1">
      <protection hidden="1"/>
    </xf>
    <xf numFmtId="0" fontId="0" fillId="7" borderId="75" xfId="0" applyFill="1" applyBorder="1" applyProtection="1">
      <protection hidden="1"/>
    </xf>
    <xf numFmtId="0" fontId="0" fillId="8" borderId="74" xfId="0" applyFill="1" applyBorder="1" applyAlignment="1" applyProtection="1">
      <alignment vertical="center"/>
      <protection hidden="1"/>
    </xf>
    <xf numFmtId="0" fontId="0" fillId="8" borderId="75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21" fillId="15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29" fillId="25" borderId="52" xfId="0" applyFont="1" applyFill="1" applyBorder="1" applyAlignment="1" applyProtection="1">
      <alignment horizontal="center" vertical="center" wrapText="1"/>
      <protection hidden="1"/>
    </xf>
    <xf numFmtId="0" fontId="30" fillId="11" borderId="0" xfId="0" applyFont="1" applyFill="1" applyAlignment="1" applyProtection="1">
      <alignment horizontal="center" vertical="center"/>
      <protection hidden="1"/>
    </xf>
    <xf numFmtId="0" fontId="30" fillId="11" borderId="8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0" fillId="0" borderId="67" xfId="0" applyFont="1" applyBorder="1" applyAlignment="1" applyProtection="1">
      <protection hidden="1"/>
    </xf>
    <xf numFmtId="0" fontId="20" fillId="0" borderId="68" xfId="0" applyFont="1" applyBorder="1" applyAlignment="1" applyProtection="1">
      <protection hidden="1"/>
    </xf>
    <xf numFmtId="0" fontId="20" fillId="0" borderId="69" xfId="0" applyFont="1" applyBorder="1" applyAlignment="1" applyProtection="1">
      <protection hidden="1"/>
    </xf>
    <xf numFmtId="0" fontId="28" fillId="0" borderId="68" xfId="5" applyBorder="1" applyAlignment="1" applyProtection="1">
      <alignment horizontal="center" vertical="center"/>
      <protection hidden="1"/>
    </xf>
    <xf numFmtId="0" fontId="0" fillId="0" borderId="68" xfId="0" applyBorder="1" applyProtection="1">
      <protection hidden="1"/>
    </xf>
    <xf numFmtId="0" fontId="0" fillId="0" borderId="0" xfId="0"/>
    <xf numFmtId="0" fontId="32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165" fontId="7" fillId="0" borderId="0" xfId="0" applyNumberFormat="1" applyFont="1" applyProtection="1">
      <protection hidden="1"/>
    </xf>
    <xf numFmtId="165" fontId="3" fillId="0" borderId="0" xfId="0" applyNumberFormat="1" applyFont="1" applyProtection="1">
      <protection hidden="1"/>
    </xf>
    <xf numFmtId="0" fontId="0" fillId="0" borderId="0" xfId="0"/>
    <xf numFmtId="0" fontId="0" fillId="0" borderId="0" xfId="0" applyProtection="1">
      <protection hidden="1"/>
    </xf>
    <xf numFmtId="0" fontId="36" fillId="0" borderId="89" xfId="0" applyFont="1" applyBorder="1" applyAlignment="1">
      <alignment horizontal="center" vertical="center"/>
    </xf>
    <xf numFmtId="0" fontId="37" fillId="17" borderId="22" xfId="0" applyFont="1" applyFill="1" applyBorder="1" applyAlignment="1">
      <alignment horizontal="center" vertical="center"/>
    </xf>
    <xf numFmtId="0" fontId="37" fillId="17" borderId="59" xfId="0" applyFont="1" applyFill="1" applyBorder="1" applyAlignment="1">
      <alignment horizontal="center" vertical="center"/>
    </xf>
    <xf numFmtId="0" fontId="0" fillId="0" borderId="0" xfId="0"/>
    <xf numFmtId="49" fontId="0" fillId="2" borderId="74" xfId="0" applyNumberFormat="1" applyFont="1" applyFill="1" applyBorder="1" applyAlignment="1" applyProtection="1">
      <alignment horizontal="center"/>
      <protection hidden="1"/>
    </xf>
    <xf numFmtId="49" fontId="0" fillId="2" borderId="75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0" fontId="33" fillId="7" borderId="78" xfId="0" applyFont="1" applyFill="1" applyBorder="1" applyProtection="1">
      <protection hidden="1"/>
    </xf>
    <xf numFmtId="49" fontId="33" fillId="2" borderId="75" xfId="0" applyNumberFormat="1" applyFont="1" applyFill="1" applyBorder="1" applyAlignment="1" applyProtection="1">
      <alignment horizontal="center"/>
      <protection hidden="1"/>
    </xf>
    <xf numFmtId="0" fontId="33" fillId="8" borderId="28" xfId="0" applyFont="1" applyFill="1" applyBorder="1" applyAlignment="1" applyProtection="1">
      <alignment vertical="center"/>
      <protection hidden="1"/>
    </xf>
    <xf numFmtId="0" fontId="33" fillId="7" borderId="78" xfId="0" applyFont="1" applyFill="1" applyBorder="1" applyAlignment="1" applyProtection="1">
      <alignment vertical="center"/>
      <protection hidden="1"/>
    </xf>
    <xf numFmtId="0" fontId="33" fillId="13" borderId="78" xfId="0" applyFont="1" applyFill="1" applyBorder="1" applyAlignment="1" applyProtection="1">
      <alignment vertical="center"/>
      <protection hidden="1"/>
    </xf>
    <xf numFmtId="0" fontId="33" fillId="9" borderId="28" xfId="0" applyFont="1" applyFill="1" applyBorder="1" applyAlignment="1" applyProtection="1">
      <alignment vertical="center"/>
      <protection hidden="1"/>
    </xf>
    <xf numFmtId="0" fontId="33" fillId="9" borderId="79" xfId="0" applyFont="1" applyFill="1" applyBorder="1" applyAlignment="1" applyProtection="1">
      <alignment vertical="center"/>
      <protection hidden="1"/>
    </xf>
    <xf numFmtId="49" fontId="33" fillId="2" borderId="76" xfId="0" applyNumberFormat="1" applyFont="1" applyFill="1" applyBorder="1" applyAlignment="1" applyProtection="1">
      <alignment horizontal="center"/>
      <protection hidden="1"/>
    </xf>
    <xf numFmtId="0" fontId="33" fillId="14" borderId="78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33" fillId="14" borderId="80" xfId="0" applyFont="1" applyFill="1" applyBorder="1" applyAlignment="1" applyProtection="1">
      <alignment vertical="center"/>
      <protection hidden="1"/>
    </xf>
    <xf numFmtId="0" fontId="0" fillId="7" borderId="77" xfId="0" applyFill="1" applyBorder="1" applyProtection="1">
      <protection hidden="1"/>
    </xf>
    <xf numFmtId="0" fontId="0" fillId="8" borderId="36" xfId="0" applyFill="1" applyBorder="1" applyAlignment="1" applyProtection="1">
      <alignment vertical="center"/>
      <protection hidden="1"/>
    </xf>
    <xf numFmtId="0" fontId="0" fillId="7" borderId="78" xfId="0" applyFill="1" applyBorder="1" applyProtection="1">
      <protection hidden="1"/>
    </xf>
    <xf numFmtId="0" fontId="0" fillId="8" borderId="28" xfId="0" applyFill="1" applyBorder="1" applyAlignment="1" applyProtection="1">
      <alignment vertical="center"/>
      <protection hidden="1"/>
    </xf>
    <xf numFmtId="49" fontId="0" fillId="2" borderId="74" xfId="0" applyNumberFormat="1" applyFont="1" applyFill="1" applyBorder="1" applyAlignment="1" applyProtection="1">
      <alignment horizontal="center"/>
      <protection hidden="1"/>
    </xf>
    <xf numFmtId="49" fontId="0" fillId="2" borderId="75" xfId="0" applyNumberFormat="1" applyFont="1" applyFill="1" applyBorder="1" applyAlignment="1" applyProtection="1">
      <alignment horizontal="center"/>
      <protection hidden="1"/>
    </xf>
    <xf numFmtId="49" fontId="0" fillId="2" borderId="86" xfId="0" applyNumberFormat="1" applyFont="1" applyFill="1" applyBorder="1" applyAlignment="1" applyProtection="1">
      <alignment horizontal="center"/>
      <protection hidden="1"/>
    </xf>
    <xf numFmtId="49" fontId="0" fillId="2" borderId="7" xfId="0" applyNumberFormat="1" applyFont="1" applyFill="1" applyBorder="1" applyAlignment="1" applyProtection="1">
      <alignment horizontal="center"/>
      <protection hidden="1"/>
    </xf>
    <xf numFmtId="0" fontId="0" fillId="7" borderId="77" xfId="0" applyFill="1" applyBorder="1" applyAlignment="1" applyProtection="1">
      <alignment horizontal="left" vertical="center" wrapText="1"/>
      <protection hidden="1"/>
    </xf>
    <xf numFmtId="0" fontId="0" fillId="7" borderId="78" xfId="0" applyFill="1" applyBorder="1" applyAlignment="1" applyProtection="1">
      <alignment horizontal="left" vertical="center" wrapText="1"/>
      <protection hidden="1"/>
    </xf>
    <xf numFmtId="0" fontId="0" fillId="8" borderId="77" xfId="0" applyFill="1" applyBorder="1" applyAlignment="1" applyProtection="1">
      <alignment vertical="center" wrapText="1"/>
      <protection hidden="1"/>
    </xf>
    <xf numFmtId="0" fontId="0" fillId="8" borderId="78" xfId="0" applyFill="1" applyBorder="1" applyAlignment="1" applyProtection="1">
      <alignment vertical="center" wrapText="1"/>
      <protection hidden="1"/>
    </xf>
    <xf numFmtId="0" fontId="31" fillId="8" borderId="1" xfId="0" applyFont="1" applyFill="1" applyBorder="1" applyAlignment="1" applyProtection="1">
      <alignment horizontal="left" vertical="center" wrapText="1" shrinkToFit="1"/>
      <protection locked="0" hidden="1"/>
    </xf>
    <xf numFmtId="0" fontId="31" fillId="7" borderId="16" xfId="0" applyFont="1" applyFill="1" applyBorder="1" applyAlignment="1" applyProtection="1">
      <alignment horizontal="left" vertical="center" wrapText="1" shrinkToFit="1"/>
      <protection locked="0" hidden="1"/>
    </xf>
    <xf numFmtId="0" fontId="31" fillId="7" borderId="1" xfId="0" applyFont="1" applyFill="1" applyBorder="1" applyAlignment="1" applyProtection="1">
      <alignment horizontal="left" vertical="center" wrapText="1" shrinkToFit="1"/>
      <protection locked="0" hidden="1"/>
    </xf>
    <xf numFmtId="0" fontId="31" fillId="7" borderId="1" xfId="0" applyFont="1" applyFill="1" applyBorder="1" applyAlignment="1" applyProtection="1">
      <alignment horizontal="left" vertical="center" wrapText="1"/>
      <protection locked="0" hidden="1"/>
    </xf>
    <xf numFmtId="49" fontId="38" fillId="2" borderId="75" xfId="0" applyNumberFormat="1" applyFont="1" applyFill="1" applyBorder="1" applyAlignment="1" applyProtection="1">
      <alignment horizontal="center"/>
      <protection hidden="1"/>
    </xf>
    <xf numFmtId="0" fontId="38" fillId="7" borderId="78" xfId="0" applyFont="1" applyFill="1" applyBorder="1" applyAlignment="1" applyProtection="1">
      <alignment horizontal="left" vertical="center" wrapText="1"/>
      <protection hidden="1"/>
    </xf>
    <xf numFmtId="0" fontId="38" fillId="13" borderId="78" xfId="0" applyFont="1" applyFill="1" applyBorder="1" applyAlignment="1" applyProtection="1">
      <alignment horizontal="left" vertical="center" wrapText="1"/>
      <protection hidden="1"/>
    </xf>
    <xf numFmtId="0" fontId="38" fillId="14" borderId="78" xfId="0" applyFont="1" applyFill="1" applyBorder="1" applyAlignment="1" applyProtection="1">
      <alignment horizontal="left" vertical="center" wrapText="1"/>
      <protection hidden="1"/>
    </xf>
    <xf numFmtId="49" fontId="38" fillId="2" borderId="76" xfId="0" applyNumberFormat="1" applyFont="1" applyFill="1" applyBorder="1" applyAlignment="1" applyProtection="1">
      <alignment horizontal="center"/>
      <protection hidden="1"/>
    </xf>
    <xf numFmtId="0" fontId="38" fillId="14" borderId="80" xfId="0" applyFont="1" applyFill="1" applyBorder="1" applyAlignment="1" applyProtection="1">
      <alignment horizontal="left" vertical="center" wrapText="1"/>
      <protection hidden="1"/>
    </xf>
    <xf numFmtId="49" fontId="38" fillId="2" borderId="7" xfId="0" applyNumberFormat="1" applyFont="1" applyFill="1" applyBorder="1" applyAlignment="1" applyProtection="1">
      <alignment horizontal="center"/>
      <protection hidden="1"/>
    </xf>
    <xf numFmtId="0" fontId="38" fillId="8" borderId="78" xfId="0" applyFont="1" applyFill="1" applyBorder="1" applyAlignment="1" applyProtection="1">
      <alignment vertical="center" wrapText="1"/>
      <protection hidden="1"/>
    </xf>
    <xf numFmtId="0" fontId="38" fillId="9" borderId="78" xfId="0" applyFont="1" applyFill="1" applyBorder="1" applyAlignment="1" applyProtection="1">
      <alignment vertical="center" wrapText="1"/>
      <protection hidden="1"/>
    </xf>
    <xf numFmtId="49" fontId="38" fillId="2" borderId="87" xfId="0" applyNumberFormat="1" applyFont="1" applyFill="1" applyBorder="1" applyAlignment="1" applyProtection="1">
      <alignment horizontal="center"/>
      <protection hidden="1"/>
    </xf>
    <xf numFmtId="0" fontId="38" fillId="9" borderId="80" xfId="0" applyFont="1" applyFill="1" applyBorder="1" applyAlignment="1" applyProtection="1">
      <alignment vertical="center" wrapText="1"/>
      <protection hidden="1"/>
    </xf>
    <xf numFmtId="0" fontId="39" fillId="7" borderId="1" xfId="0" applyFont="1" applyFill="1" applyBorder="1" applyAlignment="1" applyProtection="1">
      <alignment horizontal="left" vertical="center" wrapText="1" shrinkToFit="1"/>
      <protection hidden="1"/>
    </xf>
    <xf numFmtId="0" fontId="39" fillId="13" borderId="1" xfId="0" applyFont="1" applyFill="1" applyBorder="1" applyAlignment="1" applyProtection="1">
      <alignment horizontal="left" vertical="center" wrapText="1" shrinkToFit="1"/>
      <protection hidden="1"/>
    </xf>
    <xf numFmtId="0" fontId="39" fillId="14" borderId="1" xfId="0" applyFont="1" applyFill="1" applyBorder="1" applyAlignment="1" applyProtection="1">
      <alignment horizontal="left" vertical="center" wrapText="1" shrinkToFit="1"/>
      <protection hidden="1"/>
    </xf>
    <xf numFmtId="0" fontId="39" fillId="8" borderId="1" xfId="0" applyFont="1" applyFill="1" applyBorder="1" applyAlignment="1" applyProtection="1">
      <alignment horizontal="left" vertical="center" wrapText="1" shrinkToFit="1"/>
      <protection hidden="1"/>
    </xf>
    <xf numFmtId="0" fontId="39" fillId="9" borderId="1" xfId="0" applyFont="1" applyFill="1" applyBorder="1" applyAlignment="1" applyProtection="1">
      <alignment horizontal="left" vertical="center" wrapText="1" shrinkToFit="1"/>
      <protection hidden="1"/>
    </xf>
    <xf numFmtId="0" fontId="0" fillId="14" borderId="28" xfId="0" applyFill="1" applyBorder="1" applyAlignment="1" applyProtection="1">
      <alignment horizontal="center" vertical="center"/>
      <protection hidden="1"/>
    </xf>
    <xf numFmtId="0" fontId="0" fillId="14" borderId="4" xfId="0" applyFill="1" applyBorder="1" applyAlignment="1" applyProtection="1">
      <alignment horizontal="center" vertical="center"/>
      <protection hidden="1"/>
    </xf>
    <xf numFmtId="0" fontId="0" fillId="22" borderId="81" xfId="0" applyFill="1" applyBorder="1" applyAlignment="1" applyProtection="1">
      <alignment horizontal="center" vertical="center"/>
      <protection hidden="1"/>
    </xf>
    <xf numFmtId="0" fontId="0" fillId="9" borderId="28" xfId="0" applyFill="1" applyBorder="1" applyAlignment="1" applyProtection="1">
      <alignment vertical="center"/>
      <protection hidden="1"/>
    </xf>
    <xf numFmtId="0" fontId="0" fillId="14" borderId="2" xfId="0" applyFill="1" applyBorder="1" applyAlignment="1" applyProtection="1">
      <alignment vertical="center"/>
      <protection hidden="1"/>
    </xf>
    <xf numFmtId="14" fontId="0" fillId="14" borderId="28" xfId="0" applyNumberFormat="1" applyFill="1" applyBorder="1" applyAlignment="1" applyProtection="1">
      <alignment vertical="center"/>
      <protection hidden="1"/>
    </xf>
    <xf numFmtId="0" fontId="0" fillId="14" borderId="28" xfId="0" applyFill="1" applyBorder="1" applyAlignment="1" applyProtection="1">
      <alignment vertical="center"/>
      <protection hidden="1"/>
    </xf>
    <xf numFmtId="0" fontId="0" fillId="14" borderId="4" xfId="0" applyFill="1" applyBorder="1" applyAlignment="1" applyProtection="1">
      <alignment vertical="center"/>
      <protection hidden="1"/>
    </xf>
    <xf numFmtId="0" fontId="0" fillId="22" borderId="50" xfId="0" applyFill="1" applyBorder="1" applyAlignment="1" applyProtection="1">
      <alignment vertical="center"/>
      <protection hidden="1"/>
    </xf>
    <xf numFmtId="14" fontId="0" fillId="22" borderId="81" xfId="0" applyNumberFormat="1" applyFill="1" applyBorder="1" applyAlignment="1" applyProtection="1">
      <alignment vertical="center"/>
      <protection hidden="1"/>
    </xf>
    <xf numFmtId="0" fontId="0" fillId="22" borderId="81" xfId="0" applyFill="1" applyBorder="1" applyAlignment="1" applyProtection="1">
      <alignment vertical="center"/>
      <protection hidden="1"/>
    </xf>
    <xf numFmtId="0" fontId="0" fillId="22" borderId="48" xfId="0" applyFill="1" applyBorder="1" applyAlignment="1" applyProtection="1">
      <alignment vertical="center"/>
      <protection hidden="1"/>
    </xf>
    <xf numFmtId="0" fontId="0" fillId="22" borderId="0" xfId="0" applyFill="1" applyBorder="1" applyAlignment="1" applyProtection="1">
      <alignment vertical="center"/>
      <protection hidden="1"/>
    </xf>
    <xf numFmtId="0" fontId="0" fillId="22" borderId="30" xfId="0" applyFill="1" applyBorder="1" applyAlignment="1" applyProtection="1">
      <alignment vertical="center"/>
      <protection hidden="1"/>
    </xf>
    <xf numFmtId="0" fontId="0" fillId="22" borderId="84" xfId="0" applyFill="1" applyBorder="1" applyAlignment="1" applyProtection="1">
      <alignment vertical="center"/>
      <protection hidden="1"/>
    </xf>
    <xf numFmtId="0" fontId="0" fillId="22" borderId="2" xfId="0" applyFill="1" applyBorder="1" applyAlignment="1" applyProtection="1">
      <alignment vertical="center"/>
      <protection hidden="1"/>
    </xf>
    <xf numFmtId="14" fontId="0" fillId="22" borderId="28" xfId="0" applyNumberFormat="1" applyFill="1" applyBorder="1" applyAlignment="1" applyProtection="1">
      <alignment vertical="center"/>
      <protection hidden="1"/>
    </xf>
    <xf numFmtId="0" fontId="0" fillId="22" borderId="28" xfId="0" applyFill="1" applyBorder="1" applyAlignment="1" applyProtection="1">
      <alignment vertical="center"/>
      <protection hidden="1"/>
    </xf>
    <xf numFmtId="0" fontId="0" fillId="22" borderId="4" xfId="0" applyFill="1" applyBorder="1" applyAlignment="1" applyProtection="1">
      <alignment vertical="center"/>
      <protection hidden="1"/>
    </xf>
    <xf numFmtId="14" fontId="0" fillId="22" borderId="0" xfId="0" applyNumberFormat="1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vertical="center"/>
      <protection hidden="1"/>
    </xf>
    <xf numFmtId="14" fontId="0" fillId="4" borderId="28" xfId="0" applyNumberFormat="1" applyFill="1" applyBorder="1" applyAlignment="1" applyProtection="1">
      <alignment vertical="center"/>
      <protection hidden="1"/>
    </xf>
    <xf numFmtId="0" fontId="0" fillId="4" borderId="28" xfId="0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30" xfId="0" applyFill="1" applyBorder="1" applyAlignment="1" applyProtection="1">
      <alignment vertical="center"/>
      <protection hidden="1"/>
    </xf>
    <xf numFmtId="14" fontId="0" fillId="4" borderId="84" xfId="0" applyNumberFormat="1" applyFill="1" applyBorder="1" applyAlignment="1" applyProtection="1">
      <alignment vertical="center"/>
      <protection hidden="1"/>
    </xf>
    <xf numFmtId="0" fontId="0" fillId="4" borderId="84" xfId="0" applyFill="1" applyBorder="1" applyAlignment="1" applyProtection="1">
      <alignment vertical="center"/>
      <protection hidden="1"/>
    </xf>
    <xf numFmtId="0" fontId="0" fillId="4" borderId="17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14" fontId="0" fillId="3" borderId="28" xfId="0" applyNumberFormat="1" applyFill="1" applyBorder="1" applyAlignment="1" applyProtection="1">
      <alignment vertical="center"/>
      <protection hidden="1"/>
    </xf>
    <xf numFmtId="0" fontId="0" fillId="3" borderId="28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7" borderId="28" xfId="0" applyFill="1" applyBorder="1" applyAlignment="1" applyProtection="1">
      <alignment vertical="center"/>
      <protection hidden="1"/>
    </xf>
    <xf numFmtId="0" fontId="0" fillId="7" borderId="4" xfId="0" applyFill="1" applyBorder="1" applyAlignment="1" applyProtection="1">
      <alignment vertical="center"/>
      <protection hidden="1"/>
    </xf>
    <xf numFmtId="0" fontId="0" fillId="9" borderId="2" xfId="0" applyFill="1" applyBorder="1" applyAlignment="1" applyProtection="1">
      <alignment vertical="center"/>
      <protection hidden="1"/>
    </xf>
    <xf numFmtId="14" fontId="0" fillId="9" borderId="28" xfId="0" applyNumberFormat="1" applyFill="1" applyBorder="1" applyAlignment="1" applyProtection="1">
      <alignment vertical="center"/>
      <protection hidden="1"/>
    </xf>
    <xf numFmtId="0" fontId="0" fillId="9" borderId="4" xfId="0" applyFill="1" applyBorder="1" applyAlignment="1" applyProtection="1">
      <alignment vertical="center"/>
      <protection hidden="1"/>
    </xf>
    <xf numFmtId="0" fontId="3" fillId="27" borderId="0" xfId="0" applyFont="1" applyFill="1" applyAlignment="1" applyProtection="1">
      <alignment vertical="center"/>
      <protection hidden="1"/>
    </xf>
    <xf numFmtId="14" fontId="0" fillId="27" borderId="0" xfId="0" applyNumberFormat="1" applyFill="1" applyAlignment="1" applyProtection="1">
      <alignment vertical="center"/>
      <protection hidden="1"/>
    </xf>
    <xf numFmtId="0" fontId="0" fillId="27" borderId="0" xfId="0" applyFill="1" applyAlignment="1" applyProtection="1">
      <alignment vertical="center"/>
      <protection hidden="1"/>
    </xf>
    <xf numFmtId="0" fontId="20" fillId="0" borderId="67" xfId="0" applyFont="1" applyBorder="1" applyAlignment="1" applyProtection="1">
      <protection hidden="1"/>
    </xf>
    <xf numFmtId="0" fontId="20" fillId="0" borderId="68" xfId="0" applyFont="1" applyBorder="1" applyAlignment="1" applyProtection="1">
      <protection hidden="1"/>
    </xf>
    <xf numFmtId="0" fontId="20" fillId="0" borderId="69" xfId="0" applyFont="1" applyBorder="1" applyAlignment="1" applyProtection="1">
      <protection hidden="1"/>
    </xf>
    <xf numFmtId="0" fontId="19" fillId="11" borderId="61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9" fillId="11" borderId="39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14" fontId="35" fillId="0" borderId="88" xfId="0" applyNumberFormat="1" applyFont="1" applyBorder="1" applyAlignment="1" applyProtection="1">
      <protection hidden="1"/>
    </xf>
    <xf numFmtId="0" fontId="35" fillId="0" borderId="88" xfId="0" applyFont="1" applyBorder="1" applyAlignment="1" applyProtection="1">
      <protection hidden="1"/>
    </xf>
    <xf numFmtId="14" fontId="35" fillId="0" borderId="0" xfId="0" applyNumberFormat="1" applyFont="1" applyAlignment="1" applyProtection="1">
      <protection hidden="1"/>
    </xf>
    <xf numFmtId="0" fontId="35" fillId="0" borderId="0" xfId="0" applyFont="1" applyAlignment="1" applyProtection="1">
      <alignment horizontal="right"/>
      <protection hidden="1"/>
    </xf>
    <xf numFmtId="0" fontId="35" fillId="0" borderId="0" xfId="0" applyFont="1" applyAlignment="1">
      <alignment horizontal="right"/>
    </xf>
    <xf numFmtId="0" fontId="28" fillId="0" borderId="67" xfId="5" applyBorder="1" applyAlignment="1" applyProtection="1">
      <alignment horizontal="left" vertical="center"/>
      <protection hidden="1"/>
    </xf>
    <xf numFmtId="0" fontId="28" fillId="0" borderId="68" xfId="5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right" vertical="center"/>
      <protection hidden="1"/>
    </xf>
    <xf numFmtId="0" fontId="3" fillId="0" borderId="69" xfId="0" applyFont="1" applyBorder="1" applyAlignment="1" applyProtection="1">
      <protection hidden="1"/>
    </xf>
    <xf numFmtId="0" fontId="26" fillId="25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6" fillId="25" borderId="14" xfId="0" applyFont="1" applyFill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0" fontId="27" fillId="0" borderId="73" xfId="0" applyFont="1" applyBorder="1" applyAlignment="1" applyProtection="1">
      <alignment horizontal="center" vertical="center" wrapText="1"/>
      <protection hidden="1"/>
    </xf>
    <xf numFmtId="0" fontId="17" fillId="13" borderId="50" xfId="0" applyFont="1" applyFill="1" applyBorder="1" applyAlignment="1">
      <alignment horizontal="center" vertical="center"/>
    </xf>
    <xf numFmtId="0" fontId="18" fillId="0" borderId="58" xfId="0" applyFont="1" applyBorder="1" applyAlignment="1">
      <alignment vertical="center"/>
    </xf>
    <xf numFmtId="0" fontId="11" fillId="24" borderId="71" xfId="0" applyFont="1" applyFill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13" fillId="15" borderId="14" xfId="0" applyFont="1" applyFill="1" applyBorder="1" applyAlignment="1" applyProtection="1">
      <alignment horizontal="center" vertical="center"/>
      <protection locked="0" hidden="1"/>
    </xf>
    <xf numFmtId="0" fontId="14" fillId="0" borderId="15" xfId="0" applyFont="1" applyBorder="1" applyAlignment="1" applyProtection="1">
      <alignment horizontal="center" vertical="center"/>
      <protection locked="0" hidden="1"/>
    </xf>
    <xf numFmtId="0" fontId="16" fillId="13" borderId="48" xfId="0" applyFont="1" applyFill="1" applyBorder="1" applyAlignment="1">
      <alignment horizontal="center" vertical="center"/>
    </xf>
    <xf numFmtId="0" fontId="15" fillId="0" borderId="56" xfId="0" applyFont="1" applyBorder="1" applyAlignment="1"/>
    <xf numFmtId="0" fontId="15" fillId="0" borderId="48" xfId="0" applyFont="1" applyBorder="1" applyAlignment="1">
      <alignment horizontal="center" vertical="center"/>
    </xf>
    <xf numFmtId="0" fontId="16" fillId="12" borderId="55" xfId="0" applyFont="1" applyFill="1" applyBorder="1" applyAlignment="1">
      <alignment horizontal="center" vertical="center"/>
    </xf>
    <xf numFmtId="0" fontId="16" fillId="12" borderId="23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19" borderId="53" xfId="0" applyFill="1" applyBorder="1" applyAlignment="1"/>
    <xf numFmtId="0" fontId="0" fillId="19" borderId="27" xfId="0" applyFill="1" applyBorder="1" applyAlignment="1"/>
    <xf numFmtId="0" fontId="16" fillId="16" borderId="24" xfId="0" applyFont="1" applyFill="1" applyBorder="1" applyAlignment="1">
      <alignment horizontal="center" vertical="center"/>
    </xf>
    <xf numFmtId="0" fontId="16" fillId="16" borderId="25" xfId="0" applyFont="1" applyFill="1" applyBorder="1" applyAlignment="1">
      <alignment horizontal="center" vertical="center"/>
    </xf>
    <xf numFmtId="0" fontId="16" fillId="16" borderId="26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23" fillId="24" borderId="70" xfId="0" applyNumberFormat="1" applyFont="1" applyFill="1" applyBorder="1" applyAlignment="1">
      <alignment horizontal="left" vertical="center" wrapText="1"/>
    </xf>
    <xf numFmtId="0" fontId="23" fillId="24" borderId="71" xfId="0" applyNumberFormat="1" applyFont="1" applyFill="1" applyBorder="1" applyAlignment="1">
      <alignment horizontal="left" vertical="center"/>
    </xf>
    <xf numFmtId="0" fontId="24" fillId="0" borderId="71" xfId="0" applyNumberFormat="1" applyFont="1" applyBorder="1" applyAlignment="1"/>
    <xf numFmtId="0" fontId="25" fillId="0" borderId="71" xfId="0" applyFont="1" applyBorder="1" applyAlignment="1"/>
    <xf numFmtId="0" fontId="0" fillId="0" borderId="71" xfId="0" applyBorder="1" applyAlignment="1"/>
    <xf numFmtId="0" fontId="5" fillId="17" borderId="49" xfId="0" applyFont="1" applyFill="1" applyBorder="1" applyAlignment="1">
      <alignment horizontal="center" vertical="center"/>
    </xf>
    <xf numFmtId="0" fontId="0" fillId="0" borderId="56" xfId="0" applyBorder="1" applyAlignment="1"/>
    <xf numFmtId="0" fontId="0" fillId="18" borderId="0" xfId="0" applyFill="1" applyBorder="1" applyAlignment="1">
      <alignment horizontal="center" vertical="center"/>
    </xf>
    <xf numFmtId="0" fontId="19" fillId="11" borderId="49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wrapText="1"/>
    </xf>
    <xf numFmtId="0" fontId="18" fillId="0" borderId="49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wrapText="1"/>
    </xf>
    <xf numFmtId="0" fontId="10" fillId="5" borderId="41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/>
    <xf numFmtId="0" fontId="10" fillId="21" borderId="41" xfId="0" applyFont="1" applyFill="1" applyBorder="1" applyAlignment="1" applyProtection="1">
      <alignment horizontal="center" vertical="center"/>
      <protection hidden="1"/>
    </xf>
    <xf numFmtId="0" fontId="10" fillId="22" borderId="41" xfId="0" applyFont="1" applyFill="1" applyBorder="1" applyAlignment="1" applyProtection="1">
      <alignment horizontal="center" vertical="center"/>
      <protection hidden="1"/>
    </xf>
    <xf numFmtId="0" fontId="0" fillId="22" borderId="42" xfId="0" applyFill="1" applyBorder="1" applyAlignment="1" applyProtection="1"/>
    <xf numFmtId="0" fontId="10" fillId="22" borderId="5" xfId="0" applyFont="1" applyFill="1" applyBorder="1" applyAlignment="1" applyProtection="1">
      <alignment horizontal="center" vertical="center"/>
      <protection hidden="1"/>
    </xf>
    <xf numFmtId="0" fontId="10" fillId="22" borderId="38" xfId="0" applyFont="1" applyFill="1" applyBorder="1" applyAlignment="1" applyProtection="1">
      <alignment horizontal="center" vertical="center"/>
      <protection hidden="1"/>
    </xf>
    <xf numFmtId="0" fontId="10" fillId="22" borderId="35" xfId="0" applyFont="1" applyFill="1" applyBorder="1" applyAlignment="1" applyProtection="1">
      <alignment horizontal="center" vertical="center"/>
      <protection hidden="1"/>
    </xf>
    <xf numFmtId="0" fontId="4" fillId="20" borderId="31" xfId="0" applyFont="1" applyFill="1" applyBorder="1" applyAlignment="1" applyProtection="1">
      <alignment horizontal="center" vertical="center"/>
      <protection hidden="1"/>
    </xf>
    <xf numFmtId="0" fontId="4" fillId="20" borderId="33" xfId="0" applyFont="1" applyFill="1" applyBorder="1" applyAlignment="1" applyProtection="1">
      <alignment horizontal="center" vertical="center"/>
      <protection hidden="1"/>
    </xf>
    <xf numFmtId="0" fontId="4" fillId="20" borderId="34" xfId="0" applyFont="1" applyFill="1" applyBorder="1" applyAlignment="1" applyProtection="1">
      <alignment horizontal="center" vertical="center"/>
      <protection hidden="1"/>
    </xf>
    <xf numFmtId="0" fontId="9" fillId="5" borderId="10" xfId="0" applyFont="1" applyFill="1" applyBorder="1" applyAlignment="1" applyProtection="1">
      <alignment horizontal="center" vertical="center"/>
      <protection hidden="1"/>
    </xf>
    <xf numFmtId="0" fontId="9" fillId="21" borderId="11" xfId="0" applyFont="1" applyFill="1" applyBorder="1" applyAlignment="1" applyProtection="1">
      <alignment horizontal="center" vertical="center"/>
      <protection hidden="1"/>
    </xf>
    <xf numFmtId="0" fontId="9" fillId="21" borderId="36" xfId="0" applyFont="1" applyFill="1" applyBorder="1" applyAlignment="1" applyProtection="1">
      <alignment horizontal="center" vertical="center"/>
      <protection hidden="1"/>
    </xf>
    <xf numFmtId="0" fontId="0" fillId="21" borderId="36" xfId="0" applyFill="1" applyBorder="1" applyAlignment="1" applyProtection="1">
      <alignment horizontal="center" vertical="center"/>
      <protection hidden="1"/>
    </xf>
    <xf numFmtId="0" fontId="0" fillId="21" borderId="37" xfId="0" applyFill="1" applyBorder="1" applyAlignment="1" applyProtection="1">
      <alignment horizontal="center" vertical="center"/>
      <protection hidden="1"/>
    </xf>
    <xf numFmtId="0" fontId="10" fillId="6" borderId="2" xfId="0" applyFont="1" applyFill="1" applyBorder="1" applyAlignment="1" applyProtection="1">
      <alignment horizontal="center" vertical="center"/>
      <protection hidden="1"/>
    </xf>
    <xf numFmtId="0" fontId="10" fillId="6" borderId="7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0" fillId="0" borderId="29" xfId="0" applyBorder="1" applyAlignment="1" applyProtection="1">
      <alignment horizontal="center" vertical="center" textRotation="90"/>
      <protection hidden="1"/>
    </xf>
    <xf numFmtId="0" fontId="10" fillId="5" borderId="3" xfId="0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10" fillId="6" borderId="28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6" fillId="26" borderId="38" xfId="0" applyFont="1" applyFill="1" applyBorder="1" applyAlignment="1" applyProtection="1">
      <alignment horizontal="center" vertical="center" textRotation="89"/>
      <protection hidden="1"/>
    </xf>
    <xf numFmtId="0" fontId="6" fillId="5" borderId="38" xfId="0" applyFont="1" applyFill="1" applyBorder="1" applyAlignment="1" applyProtection="1">
      <alignment horizontal="center" vertical="center" textRotation="89"/>
      <protection hidden="1"/>
    </xf>
    <xf numFmtId="0" fontId="3" fillId="21" borderId="0" xfId="0" applyFont="1" applyFill="1" applyAlignment="1" applyProtection="1">
      <alignment horizontal="center" vertical="center"/>
      <protection hidden="1"/>
    </xf>
    <xf numFmtId="0" fontId="3" fillId="13" borderId="0" xfId="0" applyFont="1" applyFill="1" applyAlignment="1" applyProtection="1">
      <alignment horizontal="center" vertical="center"/>
      <protection hidden="1"/>
    </xf>
    <xf numFmtId="0" fontId="3" fillId="13" borderId="0" xfId="0" applyFont="1" applyFill="1" applyAlignment="1" applyProtection="1">
      <protection hidden="1"/>
    </xf>
    <xf numFmtId="0" fontId="0" fillId="22" borderId="81" xfId="0" applyFill="1" applyBorder="1" applyAlignment="1" applyProtection="1">
      <alignment horizontal="left" vertical="center" wrapText="1"/>
      <protection hidden="1"/>
    </xf>
    <xf numFmtId="0" fontId="0" fillId="22" borderId="81" xfId="0" applyFill="1" applyBorder="1" applyAlignment="1" applyProtection="1">
      <alignment vertical="center" wrapText="1"/>
      <protection hidden="1"/>
    </xf>
    <xf numFmtId="0" fontId="0" fillId="22" borderId="82" xfId="0" applyFill="1" applyBorder="1" applyAlignment="1" applyProtection="1">
      <alignment vertical="center" wrapText="1"/>
      <protection hidden="1"/>
    </xf>
    <xf numFmtId="0" fontId="0" fillId="22" borderId="0" xfId="0" applyFill="1" applyBorder="1" applyAlignment="1" applyProtection="1">
      <alignment vertical="center" wrapText="1"/>
      <protection hidden="1"/>
    </xf>
    <xf numFmtId="0" fontId="0" fillId="22" borderId="83" xfId="0" applyFill="1" applyBorder="1" applyAlignment="1" applyProtection="1">
      <alignment vertical="center" wrapText="1"/>
      <protection hidden="1"/>
    </xf>
    <xf numFmtId="0" fontId="0" fillId="22" borderId="84" xfId="0" applyFill="1" applyBorder="1" applyAlignment="1" applyProtection="1">
      <alignment vertical="center" wrapText="1"/>
      <protection hidden="1"/>
    </xf>
    <xf numFmtId="0" fontId="0" fillId="22" borderId="17" xfId="0" applyFill="1" applyBorder="1" applyAlignment="1" applyProtection="1">
      <alignment vertical="center" wrapText="1"/>
      <protection hidden="1"/>
    </xf>
    <xf numFmtId="0" fontId="0" fillId="22" borderId="0" xfId="0" applyFill="1" applyBorder="1" applyAlignment="1" applyProtection="1">
      <alignment horizontal="left" vertical="center" wrapText="1"/>
      <protection hidden="1"/>
    </xf>
    <xf numFmtId="0" fontId="0" fillId="22" borderId="28" xfId="0" applyFill="1" applyBorder="1" applyAlignment="1" applyProtection="1">
      <alignment horizontal="left" vertical="center" wrapText="1"/>
      <protection hidden="1"/>
    </xf>
    <xf numFmtId="0" fontId="0" fillId="22" borderId="28" xfId="0" applyFill="1" applyBorder="1" applyAlignment="1" applyProtection="1">
      <alignment vertical="center" wrapText="1"/>
      <protection hidden="1"/>
    </xf>
    <xf numFmtId="0" fontId="0" fillId="22" borderId="4" xfId="0" applyFill="1" applyBorder="1" applyAlignment="1" applyProtection="1">
      <alignment vertical="center" wrapText="1"/>
      <protection hidden="1"/>
    </xf>
  </cellXfs>
  <cellStyles count="6">
    <cellStyle name="Heading" xfId="1"/>
    <cellStyle name="Heading1" xfId="2"/>
    <cellStyle name="Hypertextové prepojenie" xfId="5" builtinId="8"/>
    <cellStyle name="Normáln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pravne-predpisy/SK/ZZ/2004/222/20210101#paragraf-78a" TargetMode="External"/><Relationship Id="rId2" Type="http://schemas.openxmlformats.org/officeDocument/2006/relationships/hyperlink" Target="https://pfseform.financnasprava.sk/Formulare/eFormVzor/DP/form.471.html" TargetMode="External"/><Relationship Id="rId1" Type="http://schemas.openxmlformats.org/officeDocument/2006/relationships/hyperlink" Target="#'Vlastn&#233; pozn&#225;mky'!A1"/><Relationship Id="rId6" Type="http://schemas.openxmlformats.org/officeDocument/2006/relationships/hyperlink" Target="https://agrico.sk/cleneniedph/" TargetMode="External"/><Relationship Id="rId5" Type="http://schemas.openxmlformats.org/officeDocument/2006/relationships/hyperlink" Target="#'Zmeny a doplnenia'!A1"/><Relationship Id="rId4" Type="http://schemas.openxmlformats.org/officeDocument/2006/relationships/hyperlink" Target="#'&#268;lenenia ver 1.0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v&#253;b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v&#253;b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v&#253;b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16</xdr:row>
      <xdr:rowOff>19050</xdr:rowOff>
    </xdr:from>
    <xdr:to>
      <xdr:col>1</xdr:col>
      <xdr:colOff>1771649</xdr:colOff>
      <xdr:row>16</xdr:row>
      <xdr:rowOff>347317</xdr:rowOff>
    </xdr:to>
    <xdr:sp macro="" textlink="">
      <xdr:nvSpPr>
        <xdr:cNvPr id="8" name="Zobraziť údaje zoznamu" descr="Navigačné prepojenie na hárok Kategóri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23874" y="4876800"/>
          <a:ext cx="1762125" cy="328267"/>
        </a:xfrm>
        <a:custGeom>
          <a:avLst/>
          <a:gdLst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120002 w 2052000"/>
            <a:gd name="connsiteY6" fmla="*/ 720000 h 720000"/>
            <a:gd name="connsiteX7" fmla="*/ 0 w 2052000"/>
            <a:gd name="connsiteY7" fmla="*/ 599998 h 720000"/>
            <a:gd name="connsiteX8" fmla="*/ 0 w 2052000"/>
            <a:gd name="connsiteY8" fmla="*/ 120002 h 720000"/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0 w 2052000"/>
            <a:gd name="connsiteY6" fmla="*/ 599998 h 720000"/>
            <a:gd name="connsiteX7" fmla="*/ 0 w 2052000"/>
            <a:gd name="connsiteY7" fmla="*/ 120002 h 720000"/>
            <a:gd name="connsiteX0" fmla="*/ 0 w 2052000"/>
            <a:gd name="connsiteY0" fmla="*/ 120002 h 720000"/>
            <a:gd name="connsiteX1" fmla="*/ 1931998 w 2052000"/>
            <a:gd name="connsiteY1" fmla="*/ 0 h 720000"/>
            <a:gd name="connsiteX2" fmla="*/ 2052000 w 2052000"/>
            <a:gd name="connsiteY2" fmla="*/ 120002 h 720000"/>
            <a:gd name="connsiteX3" fmla="*/ 2052000 w 2052000"/>
            <a:gd name="connsiteY3" fmla="*/ 599998 h 720000"/>
            <a:gd name="connsiteX4" fmla="*/ 1931998 w 2052000"/>
            <a:gd name="connsiteY4" fmla="*/ 720000 h 720000"/>
            <a:gd name="connsiteX5" fmla="*/ 0 w 2052000"/>
            <a:gd name="connsiteY5" fmla="*/ 599998 h 720000"/>
            <a:gd name="connsiteX6" fmla="*/ 0 w 2052000"/>
            <a:gd name="connsiteY6" fmla="*/ 120002 h 720000"/>
            <a:gd name="connsiteX0" fmla="*/ 0 w 2052000"/>
            <a:gd name="connsiteY0" fmla="*/ 60000 h 659998"/>
            <a:gd name="connsiteX1" fmla="*/ 2052000 w 2052000"/>
            <a:gd name="connsiteY1" fmla="*/ 60000 h 659998"/>
            <a:gd name="connsiteX2" fmla="*/ 2052000 w 2052000"/>
            <a:gd name="connsiteY2" fmla="*/ 539996 h 659998"/>
            <a:gd name="connsiteX3" fmla="*/ 1931998 w 2052000"/>
            <a:gd name="connsiteY3" fmla="*/ 659998 h 659998"/>
            <a:gd name="connsiteX4" fmla="*/ 0 w 2052000"/>
            <a:gd name="connsiteY4" fmla="*/ 539996 h 659998"/>
            <a:gd name="connsiteX5" fmla="*/ 0 w 2052000"/>
            <a:gd name="connsiteY5" fmla="*/ 60000 h 659998"/>
            <a:gd name="connsiteX0" fmla="*/ 0 w 2052000"/>
            <a:gd name="connsiteY0" fmla="*/ 60000 h 599995"/>
            <a:gd name="connsiteX1" fmla="*/ 2052000 w 2052000"/>
            <a:gd name="connsiteY1" fmla="*/ 60000 h 599995"/>
            <a:gd name="connsiteX2" fmla="*/ 2052000 w 2052000"/>
            <a:gd name="connsiteY2" fmla="*/ 539996 h 599995"/>
            <a:gd name="connsiteX3" fmla="*/ 0 w 2052000"/>
            <a:gd name="connsiteY3" fmla="*/ 539996 h 599995"/>
            <a:gd name="connsiteX4" fmla="*/ 0 w 2052000"/>
            <a:gd name="connsiteY4" fmla="*/ 60000 h 599995"/>
            <a:gd name="connsiteX0" fmla="*/ 0 w 2052000"/>
            <a:gd name="connsiteY0" fmla="*/ 0 h 539995"/>
            <a:gd name="connsiteX1" fmla="*/ 2052000 w 2052000"/>
            <a:gd name="connsiteY1" fmla="*/ 0 h 539995"/>
            <a:gd name="connsiteX2" fmla="*/ 2052000 w 2052000"/>
            <a:gd name="connsiteY2" fmla="*/ 479996 h 539995"/>
            <a:gd name="connsiteX3" fmla="*/ 0 w 2052000"/>
            <a:gd name="connsiteY3" fmla="*/ 479996 h 539995"/>
            <a:gd name="connsiteX4" fmla="*/ 0 w 2052000"/>
            <a:gd name="connsiteY4" fmla="*/ 0 h 539995"/>
            <a:gd name="connsiteX0" fmla="*/ 0 w 2052000"/>
            <a:gd name="connsiteY0" fmla="*/ 0 h 479996"/>
            <a:gd name="connsiteX1" fmla="*/ 2052000 w 2052000"/>
            <a:gd name="connsiteY1" fmla="*/ 0 h 479996"/>
            <a:gd name="connsiteX2" fmla="*/ 2052000 w 2052000"/>
            <a:gd name="connsiteY2" fmla="*/ 479996 h 479996"/>
            <a:gd name="connsiteX3" fmla="*/ 0 w 2052000"/>
            <a:gd name="connsiteY3" fmla="*/ 479996 h 479996"/>
            <a:gd name="connsiteX4" fmla="*/ 0 w 2052000"/>
            <a:gd name="connsiteY4" fmla="*/ 0 h 47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2000" h="479996">
              <a:moveTo>
                <a:pt x="0" y="0"/>
              </a:moveTo>
              <a:lnTo>
                <a:pt x="2052000" y="0"/>
              </a:lnTo>
              <a:lnTo>
                <a:pt x="2052000" y="479996"/>
              </a:lnTo>
              <a:lnTo>
                <a:pt x="0" y="479996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</a:rPr>
            <a:t>Vlastná poznámka</a:t>
          </a:r>
          <a:endParaRPr lang="sk" sz="1200" b="1" spc="100"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5</xdr:col>
      <xdr:colOff>66951</xdr:colOff>
      <xdr:row>18</xdr:row>
      <xdr:rowOff>13730</xdr:rowOff>
    </xdr:from>
    <xdr:to>
      <xdr:col>5</xdr:col>
      <xdr:colOff>1794951</xdr:colOff>
      <xdr:row>19</xdr:row>
      <xdr:rowOff>24789</xdr:rowOff>
    </xdr:to>
    <xdr:sp macro="" textlink="">
      <xdr:nvSpPr>
        <xdr:cNvPr id="51" name="Zobraziť údaje zoznamu" descr="Navigačné prepojenie na hárok Kategóri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/>
        </xdr:cNvSpPr>
      </xdr:nvSpPr>
      <xdr:spPr>
        <a:xfrm>
          <a:off x="7782201" y="5366780"/>
          <a:ext cx="1728000" cy="611134"/>
        </a:xfrm>
        <a:custGeom>
          <a:avLst/>
          <a:gdLst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2054722 w 2054722"/>
            <a:gd name="connsiteY2" fmla="*/ 121817 h 730886"/>
            <a:gd name="connsiteX3" fmla="*/ 2054722 w 2054722"/>
            <a:gd name="connsiteY3" fmla="*/ 609069 h 730886"/>
            <a:gd name="connsiteX4" fmla="*/ 1932905 w 2054722"/>
            <a:gd name="connsiteY4" fmla="*/ 730886 h 730886"/>
            <a:gd name="connsiteX5" fmla="*/ 121817 w 2054722"/>
            <a:gd name="connsiteY5" fmla="*/ 730886 h 730886"/>
            <a:gd name="connsiteX6" fmla="*/ 0 w 2054722"/>
            <a:gd name="connsiteY6" fmla="*/ 609069 h 730886"/>
            <a:gd name="connsiteX7" fmla="*/ 0 w 2054722"/>
            <a:gd name="connsiteY7" fmla="*/ 121817 h 73088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932905 w 2054722"/>
            <a:gd name="connsiteY3" fmla="*/ 669976 h 669976"/>
            <a:gd name="connsiteX4" fmla="*/ 121817 w 2054722"/>
            <a:gd name="connsiteY4" fmla="*/ 669976 h 669976"/>
            <a:gd name="connsiteX5" fmla="*/ 0 w 2054722"/>
            <a:gd name="connsiteY5" fmla="*/ 548159 h 669976"/>
            <a:gd name="connsiteX6" fmla="*/ 0 w 2054722"/>
            <a:gd name="connsiteY6" fmla="*/ 60907 h 66997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21817 w 2054722"/>
            <a:gd name="connsiteY3" fmla="*/ 669976 h 669976"/>
            <a:gd name="connsiteX4" fmla="*/ 0 w 2054722"/>
            <a:gd name="connsiteY4" fmla="*/ 548159 h 669976"/>
            <a:gd name="connsiteX5" fmla="*/ 0 w 2054722"/>
            <a:gd name="connsiteY5" fmla="*/ 60907 h 669976"/>
            <a:gd name="connsiteX0" fmla="*/ 0 w 2054722"/>
            <a:gd name="connsiteY0" fmla="*/ 60907 h 609065"/>
            <a:gd name="connsiteX1" fmla="*/ 2054722 w 2054722"/>
            <a:gd name="connsiteY1" fmla="*/ 60907 h 609065"/>
            <a:gd name="connsiteX2" fmla="*/ 2054722 w 2054722"/>
            <a:gd name="connsiteY2" fmla="*/ 548159 h 609065"/>
            <a:gd name="connsiteX3" fmla="*/ 0 w 2054722"/>
            <a:gd name="connsiteY3" fmla="*/ 548159 h 609065"/>
            <a:gd name="connsiteX4" fmla="*/ 0 w 2054722"/>
            <a:gd name="connsiteY4" fmla="*/ 60907 h 609065"/>
            <a:gd name="connsiteX0" fmla="*/ 0 w 2054722"/>
            <a:gd name="connsiteY0" fmla="*/ 0 h 548158"/>
            <a:gd name="connsiteX1" fmla="*/ 2054722 w 2054722"/>
            <a:gd name="connsiteY1" fmla="*/ 0 h 548158"/>
            <a:gd name="connsiteX2" fmla="*/ 2054722 w 2054722"/>
            <a:gd name="connsiteY2" fmla="*/ 487252 h 548158"/>
            <a:gd name="connsiteX3" fmla="*/ 0 w 2054722"/>
            <a:gd name="connsiteY3" fmla="*/ 487252 h 548158"/>
            <a:gd name="connsiteX4" fmla="*/ 0 w 2054722"/>
            <a:gd name="connsiteY4" fmla="*/ 0 h 548158"/>
            <a:gd name="connsiteX0" fmla="*/ 0 w 2054722"/>
            <a:gd name="connsiteY0" fmla="*/ 0 h 487252"/>
            <a:gd name="connsiteX1" fmla="*/ 2054722 w 2054722"/>
            <a:gd name="connsiteY1" fmla="*/ 0 h 487252"/>
            <a:gd name="connsiteX2" fmla="*/ 2054722 w 2054722"/>
            <a:gd name="connsiteY2" fmla="*/ 487252 h 487252"/>
            <a:gd name="connsiteX3" fmla="*/ 0 w 2054722"/>
            <a:gd name="connsiteY3" fmla="*/ 487252 h 487252"/>
            <a:gd name="connsiteX4" fmla="*/ 0 w 2054722"/>
            <a:gd name="connsiteY4" fmla="*/ 0 h 4872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4722" h="487252">
              <a:moveTo>
                <a:pt x="0" y="0"/>
              </a:moveTo>
              <a:lnTo>
                <a:pt x="2054722" y="0"/>
              </a:lnTo>
              <a:lnTo>
                <a:pt x="2054722" y="487252"/>
              </a:lnTo>
              <a:lnTo>
                <a:pt x="0" y="487252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/>
          <a:r>
            <a:rPr lang="sk" sz="1200" b="1" spc="100" baseline="0">
              <a:ln cap="flat" cmpd="sng">
                <a:gradFill>
                  <a:gsLst>
                    <a:gs pos="0">
                      <a:schemeClr val="accent1">
                        <a:lumMod val="0"/>
                        <a:lumOff val="100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  <a:round/>
              </a:ln>
              <a:solidFill>
                <a:schemeClr val="bg1"/>
              </a:solidFill>
              <a:latin typeface="+mj-lt"/>
              <a:ea typeface="+mn-ea"/>
              <a:cs typeface="+mn-cs"/>
            </a:rPr>
            <a:t>Formulár</a:t>
          </a:r>
        </a:p>
        <a:p>
          <a:pPr marL="0" indent="0" algn="ctr" rtl="0"/>
          <a:r>
            <a:rPr lang="sk" sz="1200" b="1" spc="100" baseline="0">
              <a:ln cap="flat" cmpd="sng">
                <a:gradFill>
                  <a:gsLst>
                    <a:gs pos="0">
                      <a:schemeClr val="accent1">
                        <a:lumMod val="0"/>
                        <a:lumOff val="100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  <a:round/>
              </a:ln>
              <a:solidFill>
                <a:schemeClr val="bg1"/>
              </a:solidFill>
              <a:latin typeface="+mj-lt"/>
              <a:ea typeface="+mn-ea"/>
              <a:cs typeface="+mn-cs"/>
            </a:rPr>
            <a:t>KV DPH (2021)</a:t>
          </a:r>
        </a:p>
      </xdr:txBody>
    </xdr:sp>
    <xdr:clientData fPrintsWithSheet="0"/>
  </xdr:twoCellAnchor>
  <xdr:twoCellAnchor editAs="oneCell">
    <xdr:from>
      <xdr:col>6</xdr:col>
      <xdr:colOff>85725</xdr:colOff>
      <xdr:row>18</xdr:row>
      <xdr:rowOff>12409</xdr:rowOff>
    </xdr:from>
    <xdr:to>
      <xdr:col>7</xdr:col>
      <xdr:colOff>13500</xdr:colOff>
      <xdr:row>19</xdr:row>
      <xdr:rowOff>23468</xdr:rowOff>
    </xdr:to>
    <xdr:sp macro="" textlink="">
      <xdr:nvSpPr>
        <xdr:cNvPr id="52" name="Zobraziť údaje zoznamu" descr="Navigačné prepojenie na hárok Kategóri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9601200" y="5365459"/>
          <a:ext cx="1728000" cy="611134"/>
        </a:xfrm>
        <a:custGeom>
          <a:avLst/>
          <a:gdLst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120002 w 2052000"/>
            <a:gd name="connsiteY6" fmla="*/ 720000 h 720000"/>
            <a:gd name="connsiteX7" fmla="*/ 0 w 2052000"/>
            <a:gd name="connsiteY7" fmla="*/ 599998 h 720000"/>
            <a:gd name="connsiteX8" fmla="*/ 0 w 2052000"/>
            <a:gd name="connsiteY8" fmla="*/ 120002 h 720000"/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0 w 2052000"/>
            <a:gd name="connsiteY6" fmla="*/ 599998 h 720000"/>
            <a:gd name="connsiteX7" fmla="*/ 0 w 2052000"/>
            <a:gd name="connsiteY7" fmla="*/ 120002 h 720000"/>
            <a:gd name="connsiteX0" fmla="*/ 0 w 2052000"/>
            <a:gd name="connsiteY0" fmla="*/ 120002 h 720000"/>
            <a:gd name="connsiteX1" fmla="*/ 1931998 w 2052000"/>
            <a:gd name="connsiteY1" fmla="*/ 0 h 720000"/>
            <a:gd name="connsiteX2" fmla="*/ 2052000 w 2052000"/>
            <a:gd name="connsiteY2" fmla="*/ 120002 h 720000"/>
            <a:gd name="connsiteX3" fmla="*/ 2052000 w 2052000"/>
            <a:gd name="connsiteY3" fmla="*/ 599998 h 720000"/>
            <a:gd name="connsiteX4" fmla="*/ 1931998 w 2052000"/>
            <a:gd name="connsiteY4" fmla="*/ 720000 h 720000"/>
            <a:gd name="connsiteX5" fmla="*/ 0 w 2052000"/>
            <a:gd name="connsiteY5" fmla="*/ 599998 h 720000"/>
            <a:gd name="connsiteX6" fmla="*/ 0 w 2052000"/>
            <a:gd name="connsiteY6" fmla="*/ 120002 h 720000"/>
            <a:gd name="connsiteX0" fmla="*/ 0 w 2052000"/>
            <a:gd name="connsiteY0" fmla="*/ 60000 h 659998"/>
            <a:gd name="connsiteX1" fmla="*/ 2052000 w 2052000"/>
            <a:gd name="connsiteY1" fmla="*/ 60000 h 659998"/>
            <a:gd name="connsiteX2" fmla="*/ 2052000 w 2052000"/>
            <a:gd name="connsiteY2" fmla="*/ 539996 h 659998"/>
            <a:gd name="connsiteX3" fmla="*/ 1931998 w 2052000"/>
            <a:gd name="connsiteY3" fmla="*/ 659998 h 659998"/>
            <a:gd name="connsiteX4" fmla="*/ 0 w 2052000"/>
            <a:gd name="connsiteY4" fmla="*/ 539996 h 659998"/>
            <a:gd name="connsiteX5" fmla="*/ 0 w 2052000"/>
            <a:gd name="connsiteY5" fmla="*/ 60000 h 659998"/>
            <a:gd name="connsiteX0" fmla="*/ 0 w 2052000"/>
            <a:gd name="connsiteY0" fmla="*/ 60000 h 599995"/>
            <a:gd name="connsiteX1" fmla="*/ 2052000 w 2052000"/>
            <a:gd name="connsiteY1" fmla="*/ 60000 h 599995"/>
            <a:gd name="connsiteX2" fmla="*/ 2052000 w 2052000"/>
            <a:gd name="connsiteY2" fmla="*/ 539996 h 599995"/>
            <a:gd name="connsiteX3" fmla="*/ 0 w 2052000"/>
            <a:gd name="connsiteY3" fmla="*/ 539996 h 599995"/>
            <a:gd name="connsiteX4" fmla="*/ 0 w 2052000"/>
            <a:gd name="connsiteY4" fmla="*/ 60000 h 599995"/>
            <a:gd name="connsiteX0" fmla="*/ 0 w 2052000"/>
            <a:gd name="connsiteY0" fmla="*/ 0 h 539995"/>
            <a:gd name="connsiteX1" fmla="*/ 2052000 w 2052000"/>
            <a:gd name="connsiteY1" fmla="*/ 0 h 539995"/>
            <a:gd name="connsiteX2" fmla="*/ 2052000 w 2052000"/>
            <a:gd name="connsiteY2" fmla="*/ 479996 h 539995"/>
            <a:gd name="connsiteX3" fmla="*/ 0 w 2052000"/>
            <a:gd name="connsiteY3" fmla="*/ 479996 h 539995"/>
            <a:gd name="connsiteX4" fmla="*/ 0 w 2052000"/>
            <a:gd name="connsiteY4" fmla="*/ 0 h 539995"/>
            <a:gd name="connsiteX0" fmla="*/ 0 w 2052000"/>
            <a:gd name="connsiteY0" fmla="*/ 0 h 479996"/>
            <a:gd name="connsiteX1" fmla="*/ 2052000 w 2052000"/>
            <a:gd name="connsiteY1" fmla="*/ 0 h 479996"/>
            <a:gd name="connsiteX2" fmla="*/ 2052000 w 2052000"/>
            <a:gd name="connsiteY2" fmla="*/ 479996 h 479996"/>
            <a:gd name="connsiteX3" fmla="*/ 0 w 2052000"/>
            <a:gd name="connsiteY3" fmla="*/ 479996 h 479996"/>
            <a:gd name="connsiteX4" fmla="*/ 0 w 2052000"/>
            <a:gd name="connsiteY4" fmla="*/ 0 h 47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2000" h="479996">
              <a:moveTo>
                <a:pt x="0" y="0"/>
              </a:moveTo>
              <a:lnTo>
                <a:pt x="2052000" y="0"/>
              </a:lnTo>
              <a:lnTo>
                <a:pt x="2052000" y="479996"/>
              </a:lnTo>
              <a:lnTo>
                <a:pt x="0" y="479996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</a:rPr>
            <a:t>Formulár</a:t>
          </a:r>
        </a:p>
        <a:p>
          <a:pPr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</a:rPr>
            <a:t>SV DPH (2020/2021)</a:t>
          </a:r>
          <a:endParaRPr lang="sk" sz="1200" b="1" spc="100"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4</xdr:col>
      <xdr:colOff>51802</xdr:colOff>
      <xdr:row>18</xdr:row>
      <xdr:rowOff>13511</xdr:rowOff>
    </xdr:from>
    <xdr:to>
      <xdr:col>4</xdr:col>
      <xdr:colOff>1779802</xdr:colOff>
      <xdr:row>19</xdr:row>
      <xdr:rowOff>24570</xdr:rowOff>
    </xdr:to>
    <xdr:sp macro="" textlink="">
      <xdr:nvSpPr>
        <xdr:cNvPr id="53" name="Zobraziť údaje zoznamu" descr="Navigačné prepojenie na hárok Kategóri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966827" y="5366561"/>
          <a:ext cx="1728000" cy="611134"/>
        </a:xfrm>
        <a:custGeom>
          <a:avLst/>
          <a:gdLst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2054722 w 2054722"/>
            <a:gd name="connsiteY2" fmla="*/ 121817 h 730886"/>
            <a:gd name="connsiteX3" fmla="*/ 2054722 w 2054722"/>
            <a:gd name="connsiteY3" fmla="*/ 609069 h 730886"/>
            <a:gd name="connsiteX4" fmla="*/ 1932905 w 2054722"/>
            <a:gd name="connsiteY4" fmla="*/ 730886 h 730886"/>
            <a:gd name="connsiteX5" fmla="*/ 121817 w 2054722"/>
            <a:gd name="connsiteY5" fmla="*/ 730886 h 730886"/>
            <a:gd name="connsiteX6" fmla="*/ 0 w 2054722"/>
            <a:gd name="connsiteY6" fmla="*/ 609069 h 730886"/>
            <a:gd name="connsiteX7" fmla="*/ 0 w 2054722"/>
            <a:gd name="connsiteY7" fmla="*/ 121817 h 73088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932905 w 2054722"/>
            <a:gd name="connsiteY3" fmla="*/ 669976 h 669976"/>
            <a:gd name="connsiteX4" fmla="*/ 121817 w 2054722"/>
            <a:gd name="connsiteY4" fmla="*/ 669976 h 669976"/>
            <a:gd name="connsiteX5" fmla="*/ 0 w 2054722"/>
            <a:gd name="connsiteY5" fmla="*/ 548159 h 669976"/>
            <a:gd name="connsiteX6" fmla="*/ 0 w 2054722"/>
            <a:gd name="connsiteY6" fmla="*/ 60907 h 66997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21817 w 2054722"/>
            <a:gd name="connsiteY3" fmla="*/ 669976 h 669976"/>
            <a:gd name="connsiteX4" fmla="*/ 0 w 2054722"/>
            <a:gd name="connsiteY4" fmla="*/ 548159 h 669976"/>
            <a:gd name="connsiteX5" fmla="*/ 0 w 2054722"/>
            <a:gd name="connsiteY5" fmla="*/ 60907 h 669976"/>
            <a:gd name="connsiteX0" fmla="*/ 0 w 2054722"/>
            <a:gd name="connsiteY0" fmla="*/ 60907 h 609065"/>
            <a:gd name="connsiteX1" fmla="*/ 2054722 w 2054722"/>
            <a:gd name="connsiteY1" fmla="*/ 60907 h 609065"/>
            <a:gd name="connsiteX2" fmla="*/ 2054722 w 2054722"/>
            <a:gd name="connsiteY2" fmla="*/ 548159 h 609065"/>
            <a:gd name="connsiteX3" fmla="*/ 0 w 2054722"/>
            <a:gd name="connsiteY3" fmla="*/ 548159 h 609065"/>
            <a:gd name="connsiteX4" fmla="*/ 0 w 2054722"/>
            <a:gd name="connsiteY4" fmla="*/ 60907 h 609065"/>
            <a:gd name="connsiteX0" fmla="*/ 0 w 2054722"/>
            <a:gd name="connsiteY0" fmla="*/ 0 h 548158"/>
            <a:gd name="connsiteX1" fmla="*/ 2054722 w 2054722"/>
            <a:gd name="connsiteY1" fmla="*/ 0 h 548158"/>
            <a:gd name="connsiteX2" fmla="*/ 2054722 w 2054722"/>
            <a:gd name="connsiteY2" fmla="*/ 487252 h 548158"/>
            <a:gd name="connsiteX3" fmla="*/ 0 w 2054722"/>
            <a:gd name="connsiteY3" fmla="*/ 487252 h 548158"/>
            <a:gd name="connsiteX4" fmla="*/ 0 w 2054722"/>
            <a:gd name="connsiteY4" fmla="*/ 0 h 548158"/>
            <a:gd name="connsiteX0" fmla="*/ 0 w 2054722"/>
            <a:gd name="connsiteY0" fmla="*/ 0 h 487252"/>
            <a:gd name="connsiteX1" fmla="*/ 2054722 w 2054722"/>
            <a:gd name="connsiteY1" fmla="*/ 0 h 487252"/>
            <a:gd name="connsiteX2" fmla="*/ 2054722 w 2054722"/>
            <a:gd name="connsiteY2" fmla="*/ 487252 h 487252"/>
            <a:gd name="connsiteX3" fmla="*/ 0 w 2054722"/>
            <a:gd name="connsiteY3" fmla="*/ 487252 h 487252"/>
            <a:gd name="connsiteX4" fmla="*/ 0 w 2054722"/>
            <a:gd name="connsiteY4" fmla="*/ 0 h 4872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4722" h="487252">
              <a:moveTo>
                <a:pt x="0" y="0"/>
              </a:moveTo>
              <a:lnTo>
                <a:pt x="2054722" y="0"/>
              </a:lnTo>
              <a:lnTo>
                <a:pt x="2054722" y="487252"/>
              </a:lnTo>
              <a:lnTo>
                <a:pt x="0" y="487252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  <a:ea typeface="+mn-ea"/>
              <a:cs typeface="+mn-cs"/>
            </a:rPr>
            <a:t>Formulár</a:t>
          </a:r>
        </a:p>
        <a:p>
          <a:pPr marL="0" indent="0"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  <a:ea typeface="+mn-ea"/>
              <a:cs typeface="+mn-cs"/>
            </a:rPr>
            <a:t>DPH (2021)</a:t>
          </a:r>
        </a:p>
      </xdr:txBody>
    </xdr:sp>
    <xdr:clientData fPrintsWithSheet="0"/>
  </xdr:twoCellAnchor>
  <xdr:twoCellAnchor editAs="oneCell">
    <xdr:from>
      <xdr:col>3</xdr:col>
      <xdr:colOff>43733</xdr:colOff>
      <xdr:row>18</xdr:row>
      <xdr:rowOff>12805</xdr:rowOff>
    </xdr:from>
    <xdr:to>
      <xdr:col>3</xdr:col>
      <xdr:colOff>1771733</xdr:colOff>
      <xdr:row>19</xdr:row>
      <xdr:rowOff>24474</xdr:rowOff>
    </xdr:to>
    <xdr:sp macro="" textlink="">
      <xdr:nvSpPr>
        <xdr:cNvPr id="54" name="Zobraziť údaje zoznamu" descr="Navigačné prepojenie na hárok Kategóri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158533" y="5365855"/>
          <a:ext cx="1728000" cy="611744"/>
        </a:xfrm>
        <a:custGeom>
          <a:avLst/>
          <a:gdLst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2054722 w 2054722"/>
            <a:gd name="connsiteY2" fmla="*/ 121817 h 730886"/>
            <a:gd name="connsiteX3" fmla="*/ 2054722 w 2054722"/>
            <a:gd name="connsiteY3" fmla="*/ 609069 h 730886"/>
            <a:gd name="connsiteX4" fmla="*/ 1932905 w 2054722"/>
            <a:gd name="connsiteY4" fmla="*/ 730886 h 730886"/>
            <a:gd name="connsiteX5" fmla="*/ 121817 w 2054722"/>
            <a:gd name="connsiteY5" fmla="*/ 730886 h 730886"/>
            <a:gd name="connsiteX6" fmla="*/ 0 w 2054722"/>
            <a:gd name="connsiteY6" fmla="*/ 609069 h 730886"/>
            <a:gd name="connsiteX7" fmla="*/ 0 w 2054722"/>
            <a:gd name="connsiteY7" fmla="*/ 121817 h 73088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932905 w 2054722"/>
            <a:gd name="connsiteY3" fmla="*/ 669976 h 669976"/>
            <a:gd name="connsiteX4" fmla="*/ 121817 w 2054722"/>
            <a:gd name="connsiteY4" fmla="*/ 669976 h 669976"/>
            <a:gd name="connsiteX5" fmla="*/ 0 w 2054722"/>
            <a:gd name="connsiteY5" fmla="*/ 548159 h 669976"/>
            <a:gd name="connsiteX6" fmla="*/ 0 w 2054722"/>
            <a:gd name="connsiteY6" fmla="*/ 60907 h 66997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21817 w 2054722"/>
            <a:gd name="connsiteY3" fmla="*/ 669976 h 669976"/>
            <a:gd name="connsiteX4" fmla="*/ 0 w 2054722"/>
            <a:gd name="connsiteY4" fmla="*/ 548159 h 669976"/>
            <a:gd name="connsiteX5" fmla="*/ 0 w 2054722"/>
            <a:gd name="connsiteY5" fmla="*/ 60907 h 669976"/>
            <a:gd name="connsiteX0" fmla="*/ 0 w 2054722"/>
            <a:gd name="connsiteY0" fmla="*/ 60907 h 609065"/>
            <a:gd name="connsiteX1" fmla="*/ 2054722 w 2054722"/>
            <a:gd name="connsiteY1" fmla="*/ 60907 h 609065"/>
            <a:gd name="connsiteX2" fmla="*/ 2054722 w 2054722"/>
            <a:gd name="connsiteY2" fmla="*/ 548159 h 609065"/>
            <a:gd name="connsiteX3" fmla="*/ 0 w 2054722"/>
            <a:gd name="connsiteY3" fmla="*/ 548159 h 609065"/>
            <a:gd name="connsiteX4" fmla="*/ 0 w 2054722"/>
            <a:gd name="connsiteY4" fmla="*/ 60907 h 609065"/>
            <a:gd name="connsiteX0" fmla="*/ 0 w 2054722"/>
            <a:gd name="connsiteY0" fmla="*/ 0 h 548158"/>
            <a:gd name="connsiteX1" fmla="*/ 2054722 w 2054722"/>
            <a:gd name="connsiteY1" fmla="*/ 0 h 548158"/>
            <a:gd name="connsiteX2" fmla="*/ 2054722 w 2054722"/>
            <a:gd name="connsiteY2" fmla="*/ 487252 h 548158"/>
            <a:gd name="connsiteX3" fmla="*/ 0 w 2054722"/>
            <a:gd name="connsiteY3" fmla="*/ 487252 h 548158"/>
            <a:gd name="connsiteX4" fmla="*/ 0 w 2054722"/>
            <a:gd name="connsiteY4" fmla="*/ 0 h 548158"/>
            <a:gd name="connsiteX0" fmla="*/ 0 w 2054722"/>
            <a:gd name="connsiteY0" fmla="*/ 0 h 487252"/>
            <a:gd name="connsiteX1" fmla="*/ 2054722 w 2054722"/>
            <a:gd name="connsiteY1" fmla="*/ 0 h 487252"/>
            <a:gd name="connsiteX2" fmla="*/ 2054722 w 2054722"/>
            <a:gd name="connsiteY2" fmla="*/ 487252 h 487252"/>
            <a:gd name="connsiteX3" fmla="*/ 0 w 2054722"/>
            <a:gd name="connsiteY3" fmla="*/ 487252 h 487252"/>
            <a:gd name="connsiteX4" fmla="*/ 0 w 2054722"/>
            <a:gd name="connsiteY4" fmla="*/ 0 h 4872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4722" h="487252">
              <a:moveTo>
                <a:pt x="0" y="0"/>
              </a:moveTo>
              <a:lnTo>
                <a:pt x="2054722" y="0"/>
              </a:lnTo>
              <a:lnTo>
                <a:pt x="2054722" y="487252"/>
              </a:lnTo>
              <a:lnTo>
                <a:pt x="0" y="487252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  <a:ea typeface="+mn-ea"/>
              <a:cs typeface="+mn-cs"/>
            </a:rPr>
            <a:t>Súhrnný výkaz</a:t>
          </a:r>
        </a:p>
        <a:p>
          <a:pPr marL="0" indent="0"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  <a:ea typeface="+mn-ea"/>
              <a:cs typeface="+mn-cs"/>
            </a:rPr>
            <a:t>§ 80 (2021)</a:t>
          </a:r>
        </a:p>
      </xdr:txBody>
    </xdr:sp>
    <xdr:clientData fPrintsWithSheet="0"/>
  </xdr:twoCellAnchor>
  <xdr:twoCellAnchor editAs="oneCell">
    <xdr:from>
      <xdr:col>2</xdr:col>
      <xdr:colOff>30723</xdr:colOff>
      <xdr:row>18</xdr:row>
      <xdr:rowOff>8657</xdr:rowOff>
    </xdr:from>
    <xdr:to>
      <xdr:col>2</xdr:col>
      <xdr:colOff>1758723</xdr:colOff>
      <xdr:row>19</xdr:row>
      <xdr:rowOff>19716</xdr:rowOff>
    </xdr:to>
    <xdr:sp macro="" textlink="">
      <xdr:nvSpPr>
        <xdr:cNvPr id="55" name="Zobraziť údaje zoznamu" descr="Navigačné prepojenie na hárok Kategóri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345298" y="5361707"/>
          <a:ext cx="1728000" cy="611134"/>
        </a:xfrm>
        <a:custGeom>
          <a:avLst/>
          <a:gdLst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2054722 w 2054722"/>
            <a:gd name="connsiteY2" fmla="*/ 121817 h 730886"/>
            <a:gd name="connsiteX3" fmla="*/ 2054722 w 2054722"/>
            <a:gd name="connsiteY3" fmla="*/ 609069 h 730886"/>
            <a:gd name="connsiteX4" fmla="*/ 1932905 w 2054722"/>
            <a:gd name="connsiteY4" fmla="*/ 730886 h 730886"/>
            <a:gd name="connsiteX5" fmla="*/ 121817 w 2054722"/>
            <a:gd name="connsiteY5" fmla="*/ 730886 h 730886"/>
            <a:gd name="connsiteX6" fmla="*/ 0 w 2054722"/>
            <a:gd name="connsiteY6" fmla="*/ 609069 h 730886"/>
            <a:gd name="connsiteX7" fmla="*/ 0 w 2054722"/>
            <a:gd name="connsiteY7" fmla="*/ 121817 h 73088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932905 w 2054722"/>
            <a:gd name="connsiteY3" fmla="*/ 669976 h 669976"/>
            <a:gd name="connsiteX4" fmla="*/ 121817 w 2054722"/>
            <a:gd name="connsiteY4" fmla="*/ 669976 h 669976"/>
            <a:gd name="connsiteX5" fmla="*/ 0 w 2054722"/>
            <a:gd name="connsiteY5" fmla="*/ 548159 h 669976"/>
            <a:gd name="connsiteX6" fmla="*/ 0 w 2054722"/>
            <a:gd name="connsiteY6" fmla="*/ 60907 h 66997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21817 w 2054722"/>
            <a:gd name="connsiteY3" fmla="*/ 669976 h 669976"/>
            <a:gd name="connsiteX4" fmla="*/ 0 w 2054722"/>
            <a:gd name="connsiteY4" fmla="*/ 548159 h 669976"/>
            <a:gd name="connsiteX5" fmla="*/ 0 w 2054722"/>
            <a:gd name="connsiteY5" fmla="*/ 60907 h 669976"/>
            <a:gd name="connsiteX0" fmla="*/ 0 w 2054722"/>
            <a:gd name="connsiteY0" fmla="*/ 60907 h 609065"/>
            <a:gd name="connsiteX1" fmla="*/ 2054722 w 2054722"/>
            <a:gd name="connsiteY1" fmla="*/ 60907 h 609065"/>
            <a:gd name="connsiteX2" fmla="*/ 2054722 w 2054722"/>
            <a:gd name="connsiteY2" fmla="*/ 548159 h 609065"/>
            <a:gd name="connsiteX3" fmla="*/ 0 w 2054722"/>
            <a:gd name="connsiteY3" fmla="*/ 548159 h 609065"/>
            <a:gd name="connsiteX4" fmla="*/ 0 w 2054722"/>
            <a:gd name="connsiteY4" fmla="*/ 60907 h 609065"/>
            <a:gd name="connsiteX0" fmla="*/ 0 w 2054722"/>
            <a:gd name="connsiteY0" fmla="*/ 0 h 548158"/>
            <a:gd name="connsiteX1" fmla="*/ 2054722 w 2054722"/>
            <a:gd name="connsiteY1" fmla="*/ 0 h 548158"/>
            <a:gd name="connsiteX2" fmla="*/ 2054722 w 2054722"/>
            <a:gd name="connsiteY2" fmla="*/ 487252 h 548158"/>
            <a:gd name="connsiteX3" fmla="*/ 0 w 2054722"/>
            <a:gd name="connsiteY3" fmla="*/ 487252 h 548158"/>
            <a:gd name="connsiteX4" fmla="*/ 0 w 2054722"/>
            <a:gd name="connsiteY4" fmla="*/ 0 h 548158"/>
            <a:gd name="connsiteX0" fmla="*/ 0 w 2054722"/>
            <a:gd name="connsiteY0" fmla="*/ 0 h 487252"/>
            <a:gd name="connsiteX1" fmla="*/ 2054722 w 2054722"/>
            <a:gd name="connsiteY1" fmla="*/ 0 h 487252"/>
            <a:gd name="connsiteX2" fmla="*/ 2054722 w 2054722"/>
            <a:gd name="connsiteY2" fmla="*/ 487252 h 487252"/>
            <a:gd name="connsiteX3" fmla="*/ 0 w 2054722"/>
            <a:gd name="connsiteY3" fmla="*/ 487252 h 487252"/>
            <a:gd name="connsiteX4" fmla="*/ 0 w 2054722"/>
            <a:gd name="connsiteY4" fmla="*/ 0 h 4872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4722" h="487252">
              <a:moveTo>
                <a:pt x="0" y="0"/>
              </a:moveTo>
              <a:lnTo>
                <a:pt x="2054722" y="0"/>
              </a:lnTo>
              <a:lnTo>
                <a:pt x="2054722" y="487252"/>
              </a:lnTo>
              <a:lnTo>
                <a:pt x="0" y="487252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  <a:ea typeface="+mn-ea"/>
              <a:cs typeface="+mn-cs"/>
            </a:rPr>
            <a:t>Kontrolný výkaz</a:t>
          </a:r>
        </a:p>
        <a:p>
          <a:pPr marL="0" indent="0"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  <a:ea typeface="+mn-ea"/>
              <a:cs typeface="+mn-cs"/>
            </a:rPr>
            <a:t>§ 78a (2021)</a:t>
          </a:r>
        </a:p>
      </xdr:txBody>
    </xdr:sp>
    <xdr:clientData fPrintsWithSheet="0"/>
  </xdr:twoCellAnchor>
  <xdr:twoCellAnchor editAs="oneCell">
    <xdr:from>
      <xdr:col>1</xdr:col>
      <xdr:colOff>8659</xdr:colOff>
      <xdr:row>18</xdr:row>
      <xdr:rowOff>8658</xdr:rowOff>
    </xdr:from>
    <xdr:to>
      <xdr:col>1</xdr:col>
      <xdr:colOff>1736659</xdr:colOff>
      <xdr:row>19</xdr:row>
      <xdr:rowOff>19717</xdr:rowOff>
    </xdr:to>
    <xdr:sp macro="" textlink="">
      <xdr:nvSpPr>
        <xdr:cNvPr id="56" name="Zobraziť údaje zoznamu" descr="Navigačné prepojenie na hárok Kategóri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23009" y="5361708"/>
          <a:ext cx="1728000" cy="611134"/>
        </a:xfrm>
        <a:custGeom>
          <a:avLst/>
          <a:gdLst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1932905 w 2054722"/>
            <a:gd name="connsiteY2" fmla="*/ 0 h 730886"/>
            <a:gd name="connsiteX3" fmla="*/ 2054722 w 2054722"/>
            <a:gd name="connsiteY3" fmla="*/ 121817 h 730886"/>
            <a:gd name="connsiteX4" fmla="*/ 2054722 w 2054722"/>
            <a:gd name="connsiteY4" fmla="*/ 609069 h 730886"/>
            <a:gd name="connsiteX5" fmla="*/ 1932905 w 2054722"/>
            <a:gd name="connsiteY5" fmla="*/ 730886 h 730886"/>
            <a:gd name="connsiteX6" fmla="*/ 121817 w 2054722"/>
            <a:gd name="connsiteY6" fmla="*/ 730886 h 730886"/>
            <a:gd name="connsiteX7" fmla="*/ 0 w 2054722"/>
            <a:gd name="connsiteY7" fmla="*/ 609069 h 730886"/>
            <a:gd name="connsiteX8" fmla="*/ 0 w 2054722"/>
            <a:gd name="connsiteY8" fmla="*/ 121817 h 730886"/>
            <a:gd name="connsiteX0" fmla="*/ 0 w 2054722"/>
            <a:gd name="connsiteY0" fmla="*/ 121817 h 730886"/>
            <a:gd name="connsiteX1" fmla="*/ 121817 w 2054722"/>
            <a:gd name="connsiteY1" fmla="*/ 0 h 730886"/>
            <a:gd name="connsiteX2" fmla="*/ 2054722 w 2054722"/>
            <a:gd name="connsiteY2" fmla="*/ 121817 h 730886"/>
            <a:gd name="connsiteX3" fmla="*/ 2054722 w 2054722"/>
            <a:gd name="connsiteY3" fmla="*/ 609069 h 730886"/>
            <a:gd name="connsiteX4" fmla="*/ 1932905 w 2054722"/>
            <a:gd name="connsiteY4" fmla="*/ 730886 h 730886"/>
            <a:gd name="connsiteX5" fmla="*/ 121817 w 2054722"/>
            <a:gd name="connsiteY5" fmla="*/ 730886 h 730886"/>
            <a:gd name="connsiteX6" fmla="*/ 0 w 2054722"/>
            <a:gd name="connsiteY6" fmla="*/ 609069 h 730886"/>
            <a:gd name="connsiteX7" fmla="*/ 0 w 2054722"/>
            <a:gd name="connsiteY7" fmla="*/ 121817 h 73088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932905 w 2054722"/>
            <a:gd name="connsiteY3" fmla="*/ 669976 h 669976"/>
            <a:gd name="connsiteX4" fmla="*/ 121817 w 2054722"/>
            <a:gd name="connsiteY4" fmla="*/ 669976 h 669976"/>
            <a:gd name="connsiteX5" fmla="*/ 0 w 2054722"/>
            <a:gd name="connsiteY5" fmla="*/ 548159 h 669976"/>
            <a:gd name="connsiteX6" fmla="*/ 0 w 2054722"/>
            <a:gd name="connsiteY6" fmla="*/ 60907 h 669976"/>
            <a:gd name="connsiteX0" fmla="*/ 0 w 2054722"/>
            <a:gd name="connsiteY0" fmla="*/ 60907 h 669976"/>
            <a:gd name="connsiteX1" fmla="*/ 2054722 w 2054722"/>
            <a:gd name="connsiteY1" fmla="*/ 60907 h 669976"/>
            <a:gd name="connsiteX2" fmla="*/ 2054722 w 2054722"/>
            <a:gd name="connsiteY2" fmla="*/ 548159 h 669976"/>
            <a:gd name="connsiteX3" fmla="*/ 121817 w 2054722"/>
            <a:gd name="connsiteY3" fmla="*/ 669976 h 669976"/>
            <a:gd name="connsiteX4" fmla="*/ 0 w 2054722"/>
            <a:gd name="connsiteY4" fmla="*/ 548159 h 669976"/>
            <a:gd name="connsiteX5" fmla="*/ 0 w 2054722"/>
            <a:gd name="connsiteY5" fmla="*/ 60907 h 669976"/>
            <a:gd name="connsiteX0" fmla="*/ 0 w 2054722"/>
            <a:gd name="connsiteY0" fmla="*/ 60907 h 609065"/>
            <a:gd name="connsiteX1" fmla="*/ 2054722 w 2054722"/>
            <a:gd name="connsiteY1" fmla="*/ 60907 h 609065"/>
            <a:gd name="connsiteX2" fmla="*/ 2054722 w 2054722"/>
            <a:gd name="connsiteY2" fmla="*/ 548159 h 609065"/>
            <a:gd name="connsiteX3" fmla="*/ 0 w 2054722"/>
            <a:gd name="connsiteY3" fmla="*/ 548159 h 609065"/>
            <a:gd name="connsiteX4" fmla="*/ 0 w 2054722"/>
            <a:gd name="connsiteY4" fmla="*/ 60907 h 609065"/>
            <a:gd name="connsiteX0" fmla="*/ 0 w 2054722"/>
            <a:gd name="connsiteY0" fmla="*/ 0 h 548158"/>
            <a:gd name="connsiteX1" fmla="*/ 2054722 w 2054722"/>
            <a:gd name="connsiteY1" fmla="*/ 0 h 548158"/>
            <a:gd name="connsiteX2" fmla="*/ 2054722 w 2054722"/>
            <a:gd name="connsiteY2" fmla="*/ 487252 h 548158"/>
            <a:gd name="connsiteX3" fmla="*/ 0 w 2054722"/>
            <a:gd name="connsiteY3" fmla="*/ 487252 h 548158"/>
            <a:gd name="connsiteX4" fmla="*/ 0 w 2054722"/>
            <a:gd name="connsiteY4" fmla="*/ 0 h 548158"/>
            <a:gd name="connsiteX0" fmla="*/ 0 w 2054722"/>
            <a:gd name="connsiteY0" fmla="*/ 0 h 487252"/>
            <a:gd name="connsiteX1" fmla="*/ 2054722 w 2054722"/>
            <a:gd name="connsiteY1" fmla="*/ 0 h 487252"/>
            <a:gd name="connsiteX2" fmla="*/ 2054722 w 2054722"/>
            <a:gd name="connsiteY2" fmla="*/ 487252 h 487252"/>
            <a:gd name="connsiteX3" fmla="*/ 0 w 2054722"/>
            <a:gd name="connsiteY3" fmla="*/ 487252 h 487252"/>
            <a:gd name="connsiteX4" fmla="*/ 0 w 2054722"/>
            <a:gd name="connsiteY4" fmla="*/ 0 h 4872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4722" h="487252">
              <a:moveTo>
                <a:pt x="0" y="0"/>
              </a:moveTo>
              <a:lnTo>
                <a:pt x="2054722" y="0"/>
              </a:lnTo>
              <a:lnTo>
                <a:pt x="2054722" y="487252"/>
              </a:lnTo>
              <a:lnTo>
                <a:pt x="0" y="487252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effectLst>
                <a:innerShdw blurRad="63500" dist="50800" dir="5400000">
                  <a:prstClr val="black">
                    <a:alpha val="50000"/>
                  </a:prstClr>
                </a:innerShdw>
              </a:effectLst>
              <a:latin typeface="+mj-lt"/>
              <a:ea typeface="+mn-ea"/>
              <a:cs typeface="+mn-cs"/>
            </a:rPr>
            <a:t>Zákon </a:t>
          </a:r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222/2004</a:t>
          </a:r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effectLst>
                <a:innerShdw blurRad="63500" dist="50800" dir="5400000">
                  <a:prstClr val="black">
                    <a:alpha val="50000"/>
                  </a:prstClr>
                </a:innerShdw>
              </a:effectLst>
              <a:latin typeface="+mj-lt"/>
              <a:ea typeface="+mn-ea"/>
              <a:cs typeface="+mn-cs"/>
            </a:rPr>
            <a:t> Z.z.</a:t>
          </a:r>
        </a:p>
        <a:p>
          <a:pPr marL="0" indent="0"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effectLst>
                <a:innerShdw blurRad="63500" dist="50800" dir="5400000">
                  <a:prstClr val="black">
                    <a:alpha val="50000"/>
                  </a:prstClr>
                </a:innerShdw>
              </a:effectLst>
              <a:latin typeface="+mj-lt"/>
              <a:ea typeface="+mn-ea"/>
              <a:cs typeface="+mn-cs"/>
            </a:rPr>
            <a:t>o DPH (2021)</a:t>
          </a:r>
        </a:p>
      </xdr:txBody>
    </xdr:sp>
    <xdr:clientData fPrintsWithSheet="0"/>
  </xdr:twoCellAnchor>
  <xdr:twoCellAnchor editAs="oneCell">
    <xdr:from>
      <xdr:col>7</xdr:col>
      <xdr:colOff>114300</xdr:colOff>
      <xdr:row>18</xdr:row>
      <xdr:rowOff>2884</xdr:rowOff>
    </xdr:from>
    <xdr:to>
      <xdr:col>8</xdr:col>
      <xdr:colOff>423075</xdr:colOff>
      <xdr:row>19</xdr:row>
      <xdr:rowOff>13943</xdr:rowOff>
    </xdr:to>
    <xdr:sp macro="" textlink="">
      <xdr:nvSpPr>
        <xdr:cNvPr id="57" name="Zobraziť údaje zoznamu" descr="Navigačné prepojenie na hárok Kategóri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1430000" y="5355934"/>
          <a:ext cx="1728000" cy="611134"/>
        </a:xfrm>
        <a:custGeom>
          <a:avLst/>
          <a:gdLst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120002 w 2052000"/>
            <a:gd name="connsiteY6" fmla="*/ 720000 h 720000"/>
            <a:gd name="connsiteX7" fmla="*/ 0 w 2052000"/>
            <a:gd name="connsiteY7" fmla="*/ 599998 h 720000"/>
            <a:gd name="connsiteX8" fmla="*/ 0 w 2052000"/>
            <a:gd name="connsiteY8" fmla="*/ 120002 h 720000"/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0 w 2052000"/>
            <a:gd name="connsiteY6" fmla="*/ 599998 h 720000"/>
            <a:gd name="connsiteX7" fmla="*/ 0 w 2052000"/>
            <a:gd name="connsiteY7" fmla="*/ 120002 h 720000"/>
            <a:gd name="connsiteX0" fmla="*/ 0 w 2052000"/>
            <a:gd name="connsiteY0" fmla="*/ 120002 h 720000"/>
            <a:gd name="connsiteX1" fmla="*/ 1931998 w 2052000"/>
            <a:gd name="connsiteY1" fmla="*/ 0 h 720000"/>
            <a:gd name="connsiteX2" fmla="*/ 2052000 w 2052000"/>
            <a:gd name="connsiteY2" fmla="*/ 120002 h 720000"/>
            <a:gd name="connsiteX3" fmla="*/ 2052000 w 2052000"/>
            <a:gd name="connsiteY3" fmla="*/ 599998 h 720000"/>
            <a:gd name="connsiteX4" fmla="*/ 1931998 w 2052000"/>
            <a:gd name="connsiteY4" fmla="*/ 720000 h 720000"/>
            <a:gd name="connsiteX5" fmla="*/ 0 w 2052000"/>
            <a:gd name="connsiteY5" fmla="*/ 599998 h 720000"/>
            <a:gd name="connsiteX6" fmla="*/ 0 w 2052000"/>
            <a:gd name="connsiteY6" fmla="*/ 120002 h 720000"/>
            <a:gd name="connsiteX0" fmla="*/ 0 w 2052000"/>
            <a:gd name="connsiteY0" fmla="*/ 60000 h 659998"/>
            <a:gd name="connsiteX1" fmla="*/ 2052000 w 2052000"/>
            <a:gd name="connsiteY1" fmla="*/ 60000 h 659998"/>
            <a:gd name="connsiteX2" fmla="*/ 2052000 w 2052000"/>
            <a:gd name="connsiteY2" fmla="*/ 539996 h 659998"/>
            <a:gd name="connsiteX3" fmla="*/ 1931998 w 2052000"/>
            <a:gd name="connsiteY3" fmla="*/ 659998 h 659998"/>
            <a:gd name="connsiteX4" fmla="*/ 0 w 2052000"/>
            <a:gd name="connsiteY4" fmla="*/ 539996 h 659998"/>
            <a:gd name="connsiteX5" fmla="*/ 0 w 2052000"/>
            <a:gd name="connsiteY5" fmla="*/ 60000 h 659998"/>
            <a:gd name="connsiteX0" fmla="*/ 0 w 2052000"/>
            <a:gd name="connsiteY0" fmla="*/ 60000 h 599995"/>
            <a:gd name="connsiteX1" fmla="*/ 2052000 w 2052000"/>
            <a:gd name="connsiteY1" fmla="*/ 60000 h 599995"/>
            <a:gd name="connsiteX2" fmla="*/ 2052000 w 2052000"/>
            <a:gd name="connsiteY2" fmla="*/ 539996 h 599995"/>
            <a:gd name="connsiteX3" fmla="*/ 0 w 2052000"/>
            <a:gd name="connsiteY3" fmla="*/ 539996 h 599995"/>
            <a:gd name="connsiteX4" fmla="*/ 0 w 2052000"/>
            <a:gd name="connsiteY4" fmla="*/ 60000 h 599995"/>
            <a:gd name="connsiteX0" fmla="*/ 0 w 2052000"/>
            <a:gd name="connsiteY0" fmla="*/ 0 h 539995"/>
            <a:gd name="connsiteX1" fmla="*/ 2052000 w 2052000"/>
            <a:gd name="connsiteY1" fmla="*/ 0 h 539995"/>
            <a:gd name="connsiteX2" fmla="*/ 2052000 w 2052000"/>
            <a:gd name="connsiteY2" fmla="*/ 479996 h 539995"/>
            <a:gd name="connsiteX3" fmla="*/ 0 w 2052000"/>
            <a:gd name="connsiteY3" fmla="*/ 479996 h 539995"/>
            <a:gd name="connsiteX4" fmla="*/ 0 w 2052000"/>
            <a:gd name="connsiteY4" fmla="*/ 0 h 539995"/>
            <a:gd name="connsiteX0" fmla="*/ 0 w 2052000"/>
            <a:gd name="connsiteY0" fmla="*/ 0 h 479996"/>
            <a:gd name="connsiteX1" fmla="*/ 2052000 w 2052000"/>
            <a:gd name="connsiteY1" fmla="*/ 0 h 479996"/>
            <a:gd name="connsiteX2" fmla="*/ 2052000 w 2052000"/>
            <a:gd name="connsiteY2" fmla="*/ 479996 h 479996"/>
            <a:gd name="connsiteX3" fmla="*/ 0 w 2052000"/>
            <a:gd name="connsiteY3" fmla="*/ 479996 h 479996"/>
            <a:gd name="connsiteX4" fmla="*/ 0 w 2052000"/>
            <a:gd name="connsiteY4" fmla="*/ 0 h 47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2000" h="479996">
              <a:moveTo>
                <a:pt x="0" y="0"/>
              </a:moveTo>
              <a:lnTo>
                <a:pt x="2052000" y="0"/>
              </a:lnTo>
              <a:lnTo>
                <a:pt x="2052000" y="479996"/>
              </a:lnTo>
              <a:lnTo>
                <a:pt x="0" y="479996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</a:rPr>
            <a:t>Poučenie </a:t>
          </a:r>
        </a:p>
        <a:p>
          <a:pPr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</a:rPr>
            <a:t>KV DPH</a:t>
          </a:r>
          <a:endParaRPr lang="sk" sz="1200" b="1" spc="100"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1</xdr:col>
      <xdr:colOff>31750</xdr:colOff>
      <xdr:row>23</xdr:row>
      <xdr:rowOff>42334</xdr:rowOff>
    </xdr:from>
    <xdr:to>
      <xdr:col>1</xdr:col>
      <xdr:colOff>1703918</xdr:colOff>
      <xdr:row>23</xdr:row>
      <xdr:rowOff>412749</xdr:rowOff>
    </xdr:to>
    <xdr:sp macro="" textlink="">
      <xdr:nvSpPr>
        <xdr:cNvPr id="58" name="Zobraziť údaje zoznamu" descr="Navigačné prepojenie na hárok Kategóri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46100" y="6138334"/>
          <a:ext cx="1672168" cy="370415"/>
        </a:xfrm>
        <a:custGeom>
          <a:avLst/>
          <a:gdLst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120002 w 2052000"/>
            <a:gd name="connsiteY6" fmla="*/ 720000 h 720000"/>
            <a:gd name="connsiteX7" fmla="*/ 0 w 2052000"/>
            <a:gd name="connsiteY7" fmla="*/ 599998 h 720000"/>
            <a:gd name="connsiteX8" fmla="*/ 0 w 2052000"/>
            <a:gd name="connsiteY8" fmla="*/ 120002 h 720000"/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0 w 2052000"/>
            <a:gd name="connsiteY6" fmla="*/ 599998 h 720000"/>
            <a:gd name="connsiteX7" fmla="*/ 0 w 2052000"/>
            <a:gd name="connsiteY7" fmla="*/ 120002 h 720000"/>
            <a:gd name="connsiteX0" fmla="*/ 0 w 2052000"/>
            <a:gd name="connsiteY0" fmla="*/ 120002 h 720000"/>
            <a:gd name="connsiteX1" fmla="*/ 1931998 w 2052000"/>
            <a:gd name="connsiteY1" fmla="*/ 0 h 720000"/>
            <a:gd name="connsiteX2" fmla="*/ 2052000 w 2052000"/>
            <a:gd name="connsiteY2" fmla="*/ 120002 h 720000"/>
            <a:gd name="connsiteX3" fmla="*/ 2052000 w 2052000"/>
            <a:gd name="connsiteY3" fmla="*/ 599998 h 720000"/>
            <a:gd name="connsiteX4" fmla="*/ 1931998 w 2052000"/>
            <a:gd name="connsiteY4" fmla="*/ 720000 h 720000"/>
            <a:gd name="connsiteX5" fmla="*/ 0 w 2052000"/>
            <a:gd name="connsiteY5" fmla="*/ 599998 h 720000"/>
            <a:gd name="connsiteX6" fmla="*/ 0 w 2052000"/>
            <a:gd name="connsiteY6" fmla="*/ 120002 h 720000"/>
            <a:gd name="connsiteX0" fmla="*/ 0 w 2052000"/>
            <a:gd name="connsiteY0" fmla="*/ 60000 h 659998"/>
            <a:gd name="connsiteX1" fmla="*/ 2052000 w 2052000"/>
            <a:gd name="connsiteY1" fmla="*/ 60000 h 659998"/>
            <a:gd name="connsiteX2" fmla="*/ 2052000 w 2052000"/>
            <a:gd name="connsiteY2" fmla="*/ 539996 h 659998"/>
            <a:gd name="connsiteX3" fmla="*/ 1931998 w 2052000"/>
            <a:gd name="connsiteY3" fmla="*/ 659998 h 659998"/>
            <a:gd name="connsiteX4" fmla="*/ 0 w 2052000"/>
            <a:gd name="connsiteY4" fmla="*/ 539996 h 659998"/>
            <a:gd name="connsiteX5" fmla="*/ 0 w 2052000"/>
            <a:gd name="connsiteY5" fmla="*/ 60000 h 659998"/>
            <a:gd name="connsiteX0" fmla="*/ 0 w 2052000"/>
            <a:gd name="connsiteY0" fmla="*/ 60000 h 599995"/>
            <a:gd name="connsiteX1" fmla="*/ 2052000 w 2052000"/>
            <a:gd name="connsiteY1" fmla="*/ 60000 h 599995"/>
            <a:gd name="connsiteX2" fmla="*/ 2052000 w 2052000"/>
            <a:gd name="connsiteY2" fmla="*/ 539996 h 599995"/>
            <a:gd name="connsiteX3" fmla="*/ 0 w 2052000"/>
            <a:gd name="connsiteY3" fmla="*/ 539996 h 599995"/>
            <a:gd name="connsiteX4" fmla="*/ 0 w 2052000"/>
            <a:gd name="connsiteY4" fmla="*/ 60000 h 599995"/>
            <a:gd name="connsiteX0" fmla="*/ 0 w 2052000"/>
            <a:gd name="connsiteY0" fmla="*/ 0 h 539995"/>
            <a:gd name="connsiteX1" fmla="*/ 2052000 w 2052000"/>
            <a:gd name="connsiteY1" fmla="*/ 0 h 539995"/>
            <a:gd name="connsiteX2" fmla="*/ 2052000 w 2052000"/>
            <a:gd name="connsiteY2" fmla="*/ 479996 h 539995"/>
            <a:gd name="connsiteX3" fmla="*/ 0 w 2052000"/>
            <a:gd name="connsiteY3" fmla="*/ 479996 h 539995"/>
            <a:gd name="connsiteX4" fmla="*/ 0 w 2052000"/>
            <a:gd name="connsiteY4" fmla="*/ 0 h 539995"/>
            <a:gd name="connsiteX0" fmla="*/ 0 w 2052000"/>
            <a:gd name="connsiteY0" fmla="*/ 0 h 479996"/>
            <a:gd name="connsiteX1" fmla="*/ 2052000 w 2052000"/>
            <a:gd name="connsiteY1" fmla="*/ 0 h 479996"/>
            <a:gd name="connsiteX2" fmla="*/ 2052000 w 2052000"/>
            <a:gd name="connsiteY2" fmla="*/ 479996 h 479996"/>
            <a:gd name="connsiteX3" fmla="*/ 0 w 2052000"/>
            <a:gd name="connsiteY3" fmla="*/ 479996 h 479996"/>
            <a:gd name="connsiteX4" fmla="*/ 0 w 2052000"/>
            <a:gd name="connsiteY4" fmla="*/ 0 h 47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2000" h="479996">
              <a:moveTo>
                <a:pt x="0" y="0"/>
              </a:moveTo>
              <a:lnTo>
                <a:pt x="2052000" y="0"/>
              </a:lnTo>
              <a:lnTo>
                <a:pt x="2052000" y="479996"/>
              </a:lnTo>
              <a:lnTo>
                <a:pt x="0" y="479996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</a:rPr>
            <a:t>Použité členenie</a:t>
          </a:r>
          <a:endParaRPr lang="sk" sz="1200" b="1" spc="100"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7</xdr:col>
      <xdr:colOff>116418</xdr:colOff>
      <xdr:row>23</xdr:row>
      <xdr:rowOff>42334</xdr:rowOff>
    </xdr:from>
    <xdr:to>
      <xdr:col>8</xdr:col>
      <xdr:colOff>426251</xdr:colOff>
      <xdr:row>23</xdr:row>
      <xdr:rowOff>412749</xdr:rowOff>
    </xdr:to>
    <xdr:sp macro="" textlink="">
      <xdr:nvSpPr>
        <xdr:cNvPr id="59" name="Zobraziť údaje zoznamu" descr="Navigačné prepojenie na hárok Kategóri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1432118" y="6138334"/>
          <a:ext cx="1729058" cy="370415"/>
        </a:xfrm>
        <a:custGeom>
          <a:avLst/>
          <a:gdLst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120002 w 2052000"/>
            <a:gd name="connsiteY6" fmla="*/ 720000 h 720000"/>
            <a:gd name="connsiteX7" fmla="*/ 0 w 2052000"/>
            <a:gd name="connsiteY7" fmla="*/ 599998 h 720000"/>
            <a:gd name="connsiteX8" fmla="*/ 0 w 2052000"/>
            <a:gd name="connsiteY8" fmla="*/ 120002 h 720000"/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0 w 2052000"/>
            <a:gd name="connsiteY6" fmla="*/ 599998 h 720000"/>
            <a:gd name="connsiteX7" fmla="*/ 0 w 2052000"/>
            <a:gd name="connsiteY7" fmla="*/ 120002 h 720000"/>
            <a:gd name="connsiteX0" fmla="*/ 0 w 2052000"/>
            <a:gd name="connsiteY0" fmla="*/ 120002 h 720000"/>
            <a:gd name="connsiteX1" fmla="*/ 1931998 w 2052000"/>
            <a:gd name="connsiteY1" fmla="*/ 0 h 720000"/>
            <a:gd name="connsiteX2" fmla="*/ 2052000 w 2052000"/>
            <a:gd name="connsiteY2" fmla="*/ 120002 h 720000"/>
            <a:gd name="connsiteX3" fmla="*/ 2052000 w 2052000"/>
            <a:gd name="connsiteY3" fmla="*/ 599998 h 720000"/>
            <a:gd name="connsiteX4" fmla="*/ 1931998 w 2052000"/>
            <a:gd name="connsiteY4" fmla="*/ 720000 h 720000"/>
            <a:gd name="connsiteX5" fmla="*/ 0 w 2052000"/>
            <a:gd name="connsiteY5" fmla="*/ 599998 h 720000"/>
            <a:gd name="connsiteX6" fmla="*/ 0 w 2052000"/>
            <a:gd name="connsiteY6" fmla="*/ 120002 h 720000"/>
            <a:gd name="connsiteX0" fmla="*/ 0 w 2052000"/>
            <a:gd name="connsiteY0" fmla="*/ 60000 h 659998"/>
            <a:gd name="connsiteX1" fmla="*/ 2052000 w 2052000"/>
            <a:gd name="connsiteY1" fmla="*/ 60000 h 659998"/>
            <a:gd name="connsiteX2" fmla="*/ 2052000 w 2052000"/>
            <a:gd name="connsiteY2" fmla="*/ 539996 h 659998"/>
            <a:gd name="connsiteX3" fmla="*/ 1931998 w 2052000"/>
            <a:gd name="connsiteY3" fmla="*/ 659998 h 659998"/>
            <a:gd name="connsiteX4" fmla="*/ 0 w 2052000"/>
            <a:gd name="connsiteY4" fmla="*/ 539996 h 659998"/>
            <a:gd name="connsiteX5" fmla="*/ 0 w 2052000"/>
            <a:gd name="connsiteY5" fmla="*/ 60000 h 659998"/>
            <a:gd name="connsiteX0" fmla="*/ 0 w 2052000"/>
            <a:gd name="connsiteY0" fmla="*/ 60000 h 599995"/>
            <a:gd name="connsiteX1" fmla="*/ 2052000 w 2052000"/>
            <a:gd name="connsiteY1" fmla="*/ 60000 h 599995"/>
            <a:gd name="connsiteX2" fmla="*/ 2052000 w 2052000"/>
            <a:gd name="connsiteY2" fmla="*/ 539996 h 599995"/>
            <a:gd name="connsiteX3" fmla="*/ 0 w 2052000"/>
            <a:gd name="connsiteY3" fmla="*/ 539996 h 599995"/>
            <a:gd name="connsiteX4" fmla="*/ 0 w 2052000"/>
            <a:gd name="connsiteY4" fmla="*/ 60000 h 599995"/>
            <a:gd name="connsiteX0" fmla="*/ 0 w 2052000"/>
            <a:gd name="connsiteY0" fmla="*/ 0 h 539995"/>
            <a:gd name="connsiteX1" fmla="*/ 2052000 w 2052000"/>
            <a:gd name="connsiteY1" fmla="*/ 0 h 539995"/>
            <a:gd name="connsiteX2" fmla="*/ 2052000 w 2052000"/>
            <a:gd name="connsiteY2" fmla="*/ 479996 h 539995"/>
            <a:gd name="connsiteX3" fmla="*/ 0 w 2052000"/>
            <a:gd name="connsiteY3" fmla="*/ 479996 h 539995"/>
            <a:gd name="connsiteX4" fmla="*/ 0 w 2052000"/>
            <a:gd name="connsiteY4" fmla="*/ 0 h 539995"/>
            <a:gd name="connsiteX0" fmla="*/ 0 w 2052000"/>
            <a:gd name="connsiteY0" fmla="*/ 0 h 479996"/>
            <a:gd name="connsiteX1" fmla="*/ 2052000 w 2052000"/>
            <a:gd name="connsiteY1" fmla="*/ 0 h 479996"/>
            <a:gd name="connsiteX2" fmla="*/ 2052000 w 2052000"/>
            <a:gd name="connsiteY2" fmla="*/ 479996 h 479996"/>
            <a:gd name="connsiteX3" fmla="*/ 0 w 2052000"/>
            <a:gd name="connsiteY3" fmla="*/ 479996 h 479996"/>
            <a:gd name="connsiteX4" fmla="*/ 0 w 2052000"/>
            <a:gd name="connsiteY4" fmla="*/ 0 h 47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2000" h="479996">
              <a:moveTo>
                <a:pt x="0" y="0"/>
              </a:moveTo>
              <a:lnTo>
                <a:pt x="2052000" y="0"/>
              </a:lnTo>
              <a:lnTo>
                <a:pt x="2052000" y="479996"/>
              </a:lnTo>
              <a:lnTo>
                <a:pt x="0" y="479996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" sz="12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</a:rPr>
            <a:t>Zmeny vo verziách</a:t>
          </a:r>
          <a:endParaRPr lang="sk" sz="1200" b="1" spc="100"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5</xdr:col>
      <xdr:colOff>876301</xdr:colOff>
      <xdr:row>26</xdr:row>
      <xdr:rowOff>57150</xdr:rowOff>
    </xdr:from>
    <xdr:to>
      <xdr:col>7</xdr:col>
      <xdr:colOff>990601</xdr:colOff>
      <xdr:row>30</xdr:row>
      <xdr:rowOff>66675</xdr:rowOff>
    </xdr:to>
    <xdr:sp macro="" textlink="">
      <xdr:nvSpPr>
        <xdr:cNvPr id="12" name="Zobraziť údaje zoznamu" descr="Navigačné prepojenie na hárok Kategóri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8591551" y="6477000"/>
          <a:ext cx="3714750" cy="771525"/>
        </a:xfrm>
        <a:custGeom>
          <a:avLst/>
          <a:gdLst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120002 w 2052000"/>
            <a:gd name="connsiteY6" fmla="*/ 720000 h 720000"/>
            <a:gd name="connsiteX7" fmla="*/ 0 w 2052000"/>
            <a:gd name="connsiteY7" fmla="*/ 599998 h 720000"/>
            <a:gd name="connsiteX8" fmla="*/ 0 w 2052000"/>
            <a:gd name="connsiteY8" fmla="*/ 120002 h 720000"/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0 w 2052000"/>
            <a:gd name="connsiteY6" fmla="*/ 599998 h 720000"/>
            <a:gd name="connsiteX7" fmla="*/ 0 w 2052000"/>
            <a:gd name="connsiteY7" fmla="*/ 120002 h 720000"/>
            <a:gd name="connsiteX0" fmla="*/ 0 w 2052000"/>
            <a:gd name="connsiteY0" fmla="*/ 120002 h 720000"/>
            <a:gd name="connsiteX1" fmla="*/ 1931998 w 2052000"/>
            <a:gd name="connsiteY1" fmla="*/ 0 h 720000"/>
            <a:gd name="connsiteX2" fmla="*/ 2052000 w 2052000"/>
            <a:gd name="connsiteY2" fmla="*/ 120002 h 720000"/>
            <a:gd name="connsiteX3" fmla="*/ 2052000 w 2052000"/>
            <a:gd name="connsiteY3" fmla="*/ 599998 h 720000"/>
            <a:gd name="connsiteX4" fmla="*/ 1931998 w 2052000"/>
            <a:gd name="connsiteY4" fmla="*/ 720000 h 720000"/>
            <a:gd name="connsiteX5" fmla="*/ 0 w 2052000"/>
            <a:gd name="connsiteY5" fmla="*/ 599998 h 720000"/>
            <a:gd name="connsiteX6" fmla="*/ 0 w 2052000"/>
            <a:gd name="connsiteY6" fmla="*/ 120002 h 720000"/>
            <a:gd name="connsiteX0" fmla="*/ 0 w 2052000"/>
            <a:gd name="connsiteY0" fmla="*/ 60000 h 659998"/>
            <a:gd name="connsiteX1" fmla="*/ 2052000 w 2052000"/>
            <a:gd name="connsiteY1" fmla="*/ 60000 h 659998"/>
            <a:gd name="connsiteX2" fmla="*/ 2052000 w 2052000"/>
            <a:gd name="connsiteY2" fmla="*/ 539996 h 659998"/>
            <a:gd name="connsiteX3" fmla="*/ 1931998 w 2052000"/>
            <a:gd name="connsiteY3" fmla="*/ 659998 h 659998"/>
            <a:gd name="connsiteX4" fmla="*/ 0 w 2052000"/>
            <a:gd name="connsiteY4" fmla="*/ 539996 h 659998"/>
            <a:gd name="connsiteX5" fmla="*/ 0 w 2052000"/>
            <a:gd name="connsiteY5" fmla="*/ 60000 h 659998"/>
            <a:gd name="connsiteX0" fmla="*/ 0 w 2052000"/>
            <a:gd name="connsiteY0" fmla="*/ 60000 h 599995"/>
            <a:gd name="connsiteX1" fmla="*/ 2052000 w 2052000"/>
            <a:gd name="connsiteY1" fmla="*/ 60000 h 599995"/>
            <a:gd name="connsiteX2" fmla="*/ 2052000 w 2052000"/>
            <a:gd name="connsiteY2" fmla="*/ 539996 h 599995"/>
            <a:gd name="connsiteX3" fmla="*/ 0 w 2052000"/>
            <a:gd name="connsiteY3" fmla="*/ 539996 h 599995"/>
            <a:gd name="connsiteX4" fmla="*/ 0 w 2052000"/>
            <a:gd name="connsiteY4" fmla="*/ 60000 h 599995"/>
            <a:gd name="connsiteX0" fmla="*/ 0 w 2052000"/>
            <a:gd name="connsiteY0" fmla="*/ 0 h 539995"/>
            <a:gd name="connsiteX1" fmla="*/ 2052000 w 2052000"/>
            <a:gd name="connsiteY1" fmla="*/ 0 h 539995"/>
            <a:gd name="connsiteX2" fmla="*/ 2052000 w 2052000"/>
            <a:gd name="connsiteY2" fmla="*/ 479996 h 539995"/>
            <a:gd name="connsiteX3" fmla="*/ 0 w 2052000"/>
            <a:gd name="connsiteY3" fmla="*/ 479996 h 539995"/>
            <a:gd name="connsiteX4" fmla="*/ 0 w 2052000"/>
            <a:gd name="connsiteY4" fmla="*/ 0 h 539995"/>
            <a:gd name="connsiteX0" fmla="*/ 0 w 2052000"/>
            <a:gd name="connsiteY0" fmla="*/ 0 h 479996"/>
            <a:gd name="connsiteX1" fmla="*/ 2052000 w 2052000"/>
            <a:gd name="connsiteY1" fmla="*/ 0 h 479996"/>
            <a:gd name="connsiteX2" fmla="*/ 2052000 w 2052000"/>
            <a:gd name="connsiteY2" fmla="*/ 479996 h 479996"/>
            <a:gd name="connsiteX3" fmla="*/ 0 w 2052000"/>
            <a:gd name="connsiteY3" fmla="*/ 479996 h 479996"/>
            <a:gd name="connsiteX4" fmla="*/ 0 w 2052000"/>
            <a:gd name="connsiteY4" fmla="*/ 0 h 47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2000" h="479996">
              <a:moveTo>
                <a:pt x="0" y="0"/>
              </a:moveTo>
              <a:lnTo>
                <a:pt x="2052000" y="0"/>
              </a:lnTo>
              <a:lnTo>
                <a:pt x="2052000" y="479996"/>
              </a:lnTo>
              <a:lnTo>
                <a:pt x="0" y="479996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62000">
              <a:srgbClr val="002060"/>
            </a:gs>
            <a:gs pos="0">
              <a:srgbClr val="FF000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" sz="2400" b="1" spc="100" baseline="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solidFill>
                <a:schemeClr val="bg1"/>
              </a:solidFill>
              <a:latin typeface="+mj-lt"/>
            </a:rPr>
            <a:t>OBJEDNÁVKA  TU</a:t>
          </a:r>
          <a:endParaRPr lang="sk" sz="2400" b="1" spc="100"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solidFill>
              <a:schemeClr val="bg1"/>
            </a:solidFill>
            <a:latin typeface="+mj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7429502</xdr:colOff>
      <xdr:row>0</xdr:row>
      <xdr:rowOff>84667</xdr:rowOff>
    </xdr:from>
    <xdr:to>
      <xdr:col>3</xdr:col>
      <xdr:colOff>1365251</xdr:colOff>
      <xdr:row>0</xdr:row>
      <xdr:rowOff>645583</xdr:rowOff>
    </xdr:to>
    <xdr:sp macro="" textlink="">
      <xdr:nvSpPr>
        <xdr:cNvPr id="2" name="Zobraziť údaje zoznamu" descr="Navigačné prepojenie na hárok Kategóri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8286752" y="84667"/>
          <a:ext cx="1727199" cy="560916"/>
        </a:xfrm>
        <a:custGeom>
          <a:avLst/>
          <a:gdLst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120002 w 2052000"/>
            <a:gd name="connsiteY6" fmla="*/ 720000 h 720000"/>
            <a:gd name="connsiteX7" fmla="*/ 0 w 2052000"/>
            <a:gd name="connsiteY7" fmla="*/ 599998 h 720000"/>
            <a:gd name="connsiteX8" fmla="*/ 0 w 2052000"/>
            <a:gd name="connsiteY8" fmla="*/ 120002 h 720000"/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0 w 2052000"/>
            <a:gd name="connsiteY6" fmla="*/ 599998 h 720000"/>
            <a:gd name="connsiteX7" fmla="*/ 0 w 2052000"/>
            <a:gd name="connsiteY7" fmla="*/ 120002 h 720000"/>
            <a:gd name="connsiteX0" fmla="*/ 0 w 2052000"/>
            <a:gd name="connsiteY0" fmla="*/ 120002 h 720000"/>
            <a:gd name="connsiteX1" fmla="*/ 1931998 w 2052000"/>
            <a:gd name="connsiteY1" fmla="*/ 0 h 720000"/>
            <a:gd name="connsiteX2" fmla="*/ 2052000 w 2052000"/>
            <a:gd name="connsiteY2" fmla="*/ 120002 h 720000"/>
            <a:gd name="connsiteX3" fmla="*/ 2052000 w 2052000"/>
            <a:gd name="connsiteY3" fmla="*/ 599998 h 720000"/>
            <a:gd name="connsiteX4" fmla="*/ 1931998 w 2052000"/>
            <a:gd name="connsiteY4" fmla="*/ 720000 h 720000"/>
            <a:gd name="connsiteX5" fmla="*/ 0 w 2052000"/>
            <a:gd name="connsiteY5" fmla="*/ 599998 h 720000"/>
            <a:gd name="connsiteX6" fmla="*/ 0 w 2052000"/>
            <a:gd name="connsiteY6" fmla="*/ 120002 h 720000"/>
            <a:gd name="connsiteX0" fmla="*/ 0 w 2052000"/>
            <a:gd name="connsiteY0" fmla="*/ 60000 h 659998"/>
            <a:gd name="connsiteX1" fmla="*/ 2052000 w 2052000"/>
            <a:gd name="connsiteY1" fmla="*/ 60000 h 659998"/>
            <a:gd name="connsiteX2" fmla="*/ 2052000 w 2052000"/>
            <a:gd name="connsiteY2" fmla="*/ 539996 h 659998"/>
            <a:gd name="connsiteX3" fmla="*/ 1931998 w 2052000"/>
            <a:gd name="connsiteY3" fmla="*/ 659998 h 659998"/>
            <a:gd name="connsiteX4" fmla="*/ 0 w 2052000"/>
            <a:gd name="connsiteY4" fmla="*/ 539996 h 659998"/>
            <a:gd name="connsiteX5" fmla="*/ 0 w 2052000"/>
            <a:gd name="connsiteY5" fmla="*/ 60000 h 659998"/>
            <a:gd name="connsiteX0" fmla="*/ 0 w 2052000"/>
            <a:gd name="connsiteY0" fmla="*/ 60000 h 599995"/>
            <a:gd name="connsiteX1" fmla="*/ 2052000 w 2052000"/>
            <a:gd name="connsiteY1" fmla="*/ 60000 h 599995"/>
            <a:gd name="connsiteX2" fmla="*/ 2052000 w 2052000"/>
            <a:gd name="connsiteY2" fmla="*/ 539996 h 599995"/>
            <a:gd name="connsiteX3" fmla="*/ 0 w 2052000"/>
            <a:gd name="connsiteY3" fmla="*/ 539996 h 599995"/>
            <a:gd name="connsiteX4" fmla="*/ 0 w 2052000"/>
            <a:gd name="connsiteY4" fmla="*/ 60000 h 599995"/>
            <a:gd name="connsiteX0" fmla="*/ 0 w 2052000"/>
            <a:gd name="connsiteY0" fmla="*/ 0 h 539995"/>
            <a:gd name="connsiteX1" fmla="*/ 2052000 w 2052000"/>
            <a:gd name="connsiteY1" fmla="*/ 0 h 539995"/>
            <a:gd name="connsiteX2" fmla="*/ 2052000 w 2052000"/>
            <a:gd name="connsiteY2" fmla="*/ 479996 h 539995"/>
            <a:gd name="connsiteX3" fmla="*/ 0 w 2052000"/>
            <a:gd name="connsiteY3" fmla="*/ 479996 h 539995"/>
            <a:gd name="connsiteX4" fmla="*/ 0 w 2052000"/>
            <a:gd name="connsiteY4" fmla="*/ 0 h 539995"/>
            <a:gd name="connsiteX0" fmla="*/ 0 w 2052000"/>
            <a:gd name="connsiteY0" fmla="*/ 0 h 479996"/>
            <a:gd name="connsiteX1" fmla="*/ 2052000 w 2052000"/>
            <a:gd name="connsiteY1" fmla="*/ 0 h 479996"/>
            <a:gd name="connsiteX2" fmla="*/ 2052000 w 2052000"/>
            <a:gd name="connsiteY2" fmla="*/ 479996 h 479996"/>
            <a:gd name="connsiteX3" fmla="*/ 0 w 2052000"/>
            <a:gd name="connsiteY3" fmla="*/ 479996 h 479996"/>
            <a:gd name="connsiteX4" fmla="*/ 0 w 2052000"/>
            <a:gd name="connsiteY4" fmla="*/ 0 h 47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2000" h="479996">
              <a:moveTo>
                <a:pt x="0" y="0"/>
              </a:moveTo>
              <a:lnTo>
                <a:pt x="2052000" y="0"/>
              </a:lnTo>
              <a:lnTo>
                <a:pt x="2052000" y="479996"/>
              </a:lnTo>
              <a:lnTo>
                <a:pt x="0" y="479996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-SK" sz="1400" b="1" smtClean="0">
              <a:solidFill>
                <a:schemeClr val="bg1"/>
              </a:solidFill>
              <a:latin typeface="+mj-lt"/>
              <a:ea typeface="+mn-ea"/>
              <a:cs typeface="+mn-cs"/>
            </a:rPr>
            <a:t>S P Ä Ť</a:t>
          </a:r>
          <a:endParaRPr lang="sk" sz="1400" b="1" spc="100"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solidFill>
              <a:schemeClr val="bg1"/>
            </a:solidFill>
            <a:latin typeface="+mj-lt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7943850</xdr:colOff>
      <xdr:row>0</xdr:row>
      <xdr:rowOff>57150</xdr:rowOff>
    </xdr:from>
    <xdr:to>
      <xdr:col>2</xdr:col>
      <xdr:colOff>658282</xdr:colOff>
      <xdr:row>0</xdr:row>
      <xdr:rowOff>618066</xdr:rowOff>
    </xdr:to>
    <xdr:sp macro="" textlink="">
      <xdr:nvSpPr>
        <xdr:cNvPr id="2" name="Zobraziť údaje zoznamu" descr="Navigačné prepojenie na hárok Kategóri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943850" y="57150"/>
          <a:ext cx="1725082" cy="560916"/>
        </a:xfrm>
        <a:custGeom>
          <a:avLst/>
          <a:gdLst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120002 w 2052000"/>
            <a:gd name="connsiteY6" fmla="*/ 720000 h 720000"/>
            <a:gd name="connsiteX7" fmla="*/ 0 w 2052000"/>
            <a:gd name="connsiteY7" fmla="*/ 599998 h 720000"/>
            <a:gd name="connsiteX8" fmla="*/ 0 w 2052000"/>
            <a:gd name="connsiteY8" fmla="*/ 120002 h 720000"/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0 w 2052000"/>
            <a:gd name="connsiteY6" fmla="*/ 599998 h 720000"/>
            <a:gd name="connsiteX7" fmla="*/ 0 w 2052000"/>
            <a:gd name="connsiteY7" fmla="*/ 120002 h 720000"/>
            <a:gd name="connsiteX0" fmla="*/ 0 w 2052000"/>
            <a:gd name="connsiteY0" fmla="*/ 120002 h 720000"/>
            <a:gd name="connsiteX1" fmla="*/ 1931998 w 2052000"/>
            <a:gd name="connsiteY1" fmla="*/ 0 h 720000"/>
            <a:gd name="connsiteX2" fmla="*/ 2052000 w 2052000"/>
            <a:gd name="connsiteY2" fmla="*/ 120002 h 720000"/>
            <a:gd name="connsiteX3" fmla="*/ 2052000 w 2052000"/>
            <a:gd name="connsiteY3" fmla="*/ 599998 h 720000"/>
            <a:gd name="connsiteX4" fmla="*/ 1931998 w 2052000"/>
            <a:gd name="connsiteY4" fmla="*/ 720000 h 720000"/>
            <a:gd name="connsiteX5" fmla="*/ 0 w 2052000"/>
            <a:gd name="connsiteY5" fmla="*/ 599998 h 720000"/>
            <a:gd name="connsiteX6" fmla="*/ 0 w 2052000"/>
            <a:gd name="connsiteY6" fmla="*/ 120002 h 720000"/>
            <a:gd name="connsiteX0" fmla="*/ 0 w 2052000"/>
            <a:gd name="connsiteY0" fmla="*/ 60000 h 659998"/>
            <a:gd name="connsiteX1" fmla="*/ 2052000 w 2052000"/>
            <a:gd name="connsiteY1" fmla="*/ 60000 h 659998"/>
            <a:gd name="connsiteX2" fmla="*/ 2052000 w 2052000"/>
            <a:gd name="connsiteY2" fmla="*/ 539996 h 659998"/>
            <a:gd name="connsiteX3" fmla="*/ 1931998 w 2052000"/>
            <a:gd name="connsiteY3" fmla="*/ 659998 h 659998"/>
            <a:gd name="connsiteX4" fmla="*/ 0 w 2052000"/>
            <a:gd name="connsiteY4" fmla="*/ 539996 h 659998"/>
            <a:gd name="connsiteX5" fmla="*/ 0 w 2052000"/>
            <a:gd name="connsiteY5" fmla="*/ 60000 h 659998"/>
            <a:gd name="connsiteX0" fmla="*/ 0 w 2052000"/>
            <a:gd name="connsiteY0" fmla="*/ 60000 h 599995"/>
            <a:gd name="connsiteX1" fmla="*/ 2052000 w 2052000"/>
            <a:gd name="connsiteY1" fmla="*/ 60000 h 599995"/>
            <a:gd name="connsiteX2" fmla="*/ 2052000 w 2052000"/>
            <a:gd name="connsiteY2" fmla="*/ 539996 h 599995"/>
            <a:gd name="connsiteX3" fmla="*/ 0 w 2052000"/>
            <a:gd name="connsiteY3" fmla="*/ 539996 h 599995"/>
            <a:gd name="connsiteX4" fmla="*/ 0 w 2052000"/>
            <a:gd name="connsiteY4" fmla="*/ 60000 h 599995"/>
            <a:gd name="connsiteX0" fmla="*/ 0 w 2052000"/>
            <a:gd name="connsiteY0" fmla="*/ 0 h 539995"/>
            <a:gd name="connsiteX1" fmla="*/ 2052000 w 2052000"/>
            <a:gd name="connsiteY1" fmla="*/ 0 h 539995"/>
            <a:gd name="connsiteX2" fmla="*/ 2052000 w 2052000"/>
            <a:gd name="connsiteY2" fmla="*/ 479996 h 539995"/>
            <a:gd name="connsiteX3" fmla="*/ 0 w 2052000"/>
            <a:gd name="connsiteY3" fmla="*/ 479996 h 539995"/>
            <a:gd name="connsiteX4" fmla="*/ 0 w 2052000"/>
            <a:gd name="connsiteY4" fmla="*/ 0 h 539995"/>
            <a:gd name="connsiteX0" fmla="*/ 0 w 2052000"/>
            <a:gd name="connsiteY0" fmla="*/ 0 h 479996"/>
            <a:gd name="connsiteX1" fmla="*/ 2052000 w 2052000"/>
            <a:gd name="connsiteY1" fmla="*/ 0 h 479996"/>
            <a:gd name="connsiteX2" fmla="*/ 2052000 w 2052000"/>
            <a:gd name="connsiteY2" fmla="*/ 479996 h 479996"/>
            <a:gd name="connsiteX3" fmla="*/ 0 w 2052000"/>
            <a:gd name="connsiteY3" fmla="*/ 479996 h 479996"/>
            <a:gd name="connsiteX4" fmla="*/ 0 w 2052000"/>
            <a:gd name="connsiteY4" fmla="*/ 0 h 47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2000" h="479996">
              <a:moveTo>
                <a:pt x="0" y="0"/>
              </a:moveTo>
              <a:lnTo>
                <a:pt x="2052000" y="0"/>
              </a:lnTo>
              <a:lnTo>
                <a:pt x="2052000" y="479996"/>
              </a:lnTo>
              <a:lnTo>
                <a:pt x="0" y="479996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-SK" sz="1400" b="1" smtClean="0">
              <a:solidFill>
                <a:schemeClr val="bg1"/>
              </a:solidFill>
              <a:latin typeface="+mj-lt"/>
              <a:ea typeface="+mn-ea"/>
              <a:cs typeface="+mn-cs"/>
            </a:rPr>
            <a:t>S P Ä Ť</a:t>
          </a:r>
          <a:endParaRPr lang="sk" sz="1400" b="1" spc="100"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solidFill>
              <a:schemeClr val="bg1"/>
            </a:solidFill>
            <a:latin typeface="+mj-lt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63500</xdr:rowOff>
    </xdr:from>
    <xdr:to>
      <xdr:col>2</xdr:col>
      <xdr:colOff>195790</xdr:colOff>
      <xdr:row>0</xdr:row>
      <xdr:rowOff>624416</xdr:rowOff>
    </xdr:to>
    <xdr:sp macro="" textlink="">
      <xdr:nvSpPr>
        <xdr:cNvPr id="2" name="Zobraziť údaje zoznamu" descr="Navigačné prepojenie na hárok Kategóri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2916" y="63500"/>
          <a:ext cx="1724024" cy="560916"/>
        </a:xfrm>
        <a:custGeom>
          <a:avLst/>
          <a:gdLst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120002 w 2052000"/>
            <a:gd name="connsiteY6" fmla="*/ 720000 h 720000"/>
            <a:gd name="connsiteX7" fmla="*/ 0 w 2052000"/>
            <a:gd name="connsiteY7" fmla="*/ 599998 h 720000"/>
            <a:gd name="connsiteX8" fmla="*/ 0 w 2052000"/>
            <a:gd name="connsiteY8" fmla="*/ 120002 h 720000"/>
            <a:gd name="connsiteX0" fmla="*/ 0 w 2052000"/>
            <a:gd name="connsiteY0" fmla="*/ 120002 h 720000"/>
            <a:gd name="connsiteX1" fmla="*/ 120002 w 2052000"/>
            <a:gd name="connsiteY1" fmla="*/ 0 h 720000"/>
            <a:gd name="connsiteX2" fmla="*/ 1931998 w 2052000"/>
            <a:gd name="connsiteY2" fmla="*/ 0 h 720000"/>
            <a:gd name="connsiteX3" fmla="*/ 2052000 w 2052000"/>
            <a:gd name="connsiteY3" fmla="*/ 120002 h 720000"/>
            <a:gd name="connsiteX4" fmla="*/ 2052000 w 2052000"/>
            <a:gd name="connsiteY4" fmla="*/ 599998 h 720000"/>
            <a:gd name="connsiteX5" fmla="*/ 1931998 w 2052000"/>
            <a:gd name="connsiteY5" fmla="*/ 720000 h 720000"/>
            <a:gd name="connsiteX6" fmla="*/ 0 w 2052000"/>
            <a:gd name="connsiteY6" fmla="*/ 599998 h 720000"/>
            <a:gd name="connsiteX7" fmla="*/ 0 w 2052000"/>
            <a:gd name="connsiteY7" fmla="*/ 120002 h 720000"/>
            <a:gd name="connsiteX0" fmla="*/ 0 w 2052000"/>
            <a:gd name="connsiteY0" fmla="*/ 120002 h 720000"/>
            <a:gd name="connsiteX1" fmla="*/ 1931998 w 2052000"/>
            <a:gd name="connsiteY1" fmla="*/ 0 h 720000"/>
            <a:gd name="connsiteX2" fmla="*/ 2052000 w 2052000"/>
            <a:gd name="connsiteY2" fmla="*/ 120002 h 720000"/>
            <a:gd name="connsiteX3" fmla="*/ 2052000 w 2052000"/>
            <a:gd name="connsiteY3" fmla="*/ 599998 h 720000"/>
            <a:gd name="connsiteX4" fmla="*/ 1931998 w 2052000"/>
            <a:gd name="connsiteY4" fmla="*/ 720000 h 720000"/>
            <a:gd name="connsiteX5" fmla="*/ 0 w 2052000"/>
            <a:gd name="connsiteY5" fmla="*/ 599998 h 720000"/>
            <a:gd name="connsiteX6" fmla="*/ 0 w 2052000"/>
            <a:gd name="connsiteY6" fmla="*/ 120002 h 720000"/>
            <a:gd name="connsiteX0" fmla="*/ 0 w 2052000"/>
            <a:gd name="connsiteY0" fmla="*/ 60000 h 659998"/>
            <a:gd name="connsiteX1" fmla="*/ 2052000 w 2052000"/>
            <a:gd name="connsiteY1" fmla="*/ 60000 h 659998"/>
            <a:gd name="connsiteX2" fmla="*/ 2052000 w 2052000"/>
            <a:gd name="connsiteY2" fmla="*/ 539996 h 659998"/>
            <a:gd name="connsiteX3" fmla="*/ 1931998 w 2052000"/>
            <a:gd name="connsiteY3" fmla="*/ 659998 h 659998"/>
            <a:gd name="connsiteX4" fmla="*/ 0 w 2052000"/>
            <a:gd name="connsiteY4" fmla="*/ 539996 h 659998"/>
            <a:gd name="connsiteX5" fmla="*/ 0 w 2052000"/>
            <a:gd name="connsiteY5" fmla="*/ 60000 h 659998"/>
            <a:gd name="connsiteX0" fmla="*/ 0 w 2052000"/>
            <a:gd name="connsiteY0" fmla="*/ 60000 h 599995"/>
            <a:gd name="connsiteX1" fmla="*/ 2052000 w 2052000"/>
            <a:gd name="connsiteY1" fmla="*/ 60000 h 599995"/>
            <a:gd name="connsiteX2" fmla="*/ 2052000 w 2052000"/>
            <a:gd name="connsiteY2" fmla="*/ 539996 h 599995"/>
            <a:gd name="connsiteX3" fmla="*/ 0 w 2052000"/>
            <a:gd name="connsiteY3" fmla="*/ 539996 h 599995"/>
            <a:gd name="connsiteX4" fmla="*/ 0 w 2052000"/>
            <a:gd name="connsiteY4" fmla="*/ 60000 h 599995"/>
            <a:gd name="connsiteX0" fmla="*/ 0 w 2052000"/>
            <a:gd name="connsiteY0" fmla="*/ 0 h 539995"/>
            <a:gd name="connsiteX1" fmla="*/ 2052000 w 2052000"/>
            <a:gd name="connsiteY1" fmla="*/ 0 h 539995"/>
            <a:gd name="connsiteX2" fmla="*/ 2052000 w 2052000"/>
            <a:gd name="connsiteY2" fmla="*/ 479996 h 539995"/>
            <a:gd name="connsiteX3" fmla="*/ 0 w 2052000"/>
            <a:gd name="connsiteY3" fmla="*/ 479996 h 539995"/>
            <a:gd name="connsiteX4" fmla="*/ 0 w 2052000"/>
            <a:gd name="connsiteY4" fmla="*/ 0 h 539995"/>
            <a:gd name="connsiteX0" fmla="*/ 0 w 2052000"/>
            <a:gd name="connsiteY0" fmla="*/ 0 h 479996"/>
            <a:gd name="connsiteX1" fmla="*/ 2052000 w 2052000"/>
            <a:gd name="connsiteY1" fmla="*/ 0 h 479996"/>
            <a:gd name="connsiteX2" fmla="*/ 2052000 w 2052000"/>
            <a:gd name="connsiteY2" fmla="*/ 479996 h 479996"/>
            <a:gd name="connsiteX3" fmla="*/ 0 w 2052000"/>
            <a:gd name="connsiteY3" fmla="*/ 479996 h 479996"/>
            <a:gd name="connsiteX4" fmla="*/ 0 w 2052000"/>
            <a:gd name="connsiteY4" fmla="*/ 0 h 47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2000" h="479996">
              <a:moveTo>
                <a:pt x="0" y="0"/>
              </a:moveTo>
              <a:lnTo>
                <a:pt x="2052000" y="0"/>
              </a:lnTo>
              <a:lnTo>
                <a:pt x="2052000" y="479996"/>
              </a:lnTo>
              <a:lnTo>
                <a:pt x="0" y="479996"/>
              </a:lnTo>
              <a:lnTo>
                <a:pt x="0" y="0"/>
              </a:lnTo>
              <a:close/>
            </a:path>
          </a:pathLst>
        </a:custGeom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190500" dist="63500" dir="3900000" rotWithShape="0">
            <a:prstClr val="black">
              <a:alpha val="66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-SK" sz="1400" b="1" smtClean="0">
              <a:solidFill>
                <a:schemeClr val="bg1"/>
              </a:solidFill>
              <a:latin typeface="+mj-lt"/>
              <a:ea typeface="+mn-ea"/>
              <a:cs typeface="+mn-cs"/>
            </a:rPr>
            <a:t>S P Ä Ť</a:t>
          </a:r>
          <a:endParaRPr lang="sk" sz="1400" b="1" spc="100"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solidFill>
              <a:schemeClr val="bg1"/>
            </a:solidFill>
            <a:latin typeface="+mj-lt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flip="none" rotWithShape="1">
          <a:gsLst>
            <a:gs pos="74000">
              <a:srgbClr val="002060"/>
            </a:gs>
            <a:gs pos="0">
              <a:srgbClr val="92D050"/>
            </a:gs>
            <a:gs pos="100000">
              <a:srgbClr val="002060"/>
            </a:gs>
          </a:gsLst>
          <a:lin ang="2700000" scaled="1"/>
          <a:tileRect/>
        </a:gradFill>
        <a:ln w="9525">
          <a:solidFill>
            <a:sysClr val="windowText" lastClr="000000"/>
          </a:solidFill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  <a:softEdge rad="12700"/>
        </a:effectLst>
        <a:scene3d>
          <a:camera prst="orthographicFront"/>
          <a:lightRig rig="threePt" dir="t"/>
        </a:scene3d>
        <a:sp3d prstMaterial="plastic">
          <a:bevelT w="139700" h="139700" prst="divot"/>
          <a:bevelB w="114300" prst="hardEdge"/>
        </a:sp3d>
      </a:spPr>
      <a:bodyPr vertOverflow="clip" horzOverflow="clip" rtlCol="0" anchor="ctr"/>
      <a:lstStyle>
        <a:defPPr algn="ctr" rtl="0">
          <a:defRPr sz="1100" b="1" spc="100" baseline="0">
            <a:solidFill>
              <a:schemeClr val="bg1"/>
            </a:solidFill>
            <a:latin typeface="Calibri" panose="020F0502020204030204" pitchFamily="34" charset="0"/>
          </a:defRPr>
        </a:defPPr>
      </a:lstStyle>
      <a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rico.s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zoomScaleNormal="100" workbookViewId="0">
      <selection activeCell="B2" sqref="B2:G2"/>
    </sheetView>
  </sheetViews>
  <sheetFormatPr defaultRowHeight="14.25" x14ac:dyDescent="0.2"/>
  <cols>
    <col min="1" max="1" width="6.75" customWidth="1"/>
    <col min="2" max="7" width="23.625" customWidth="1"/>
    <col min="8" max="8" width="18.625" customWidth="1"/>
    <col min="9" max="9" width="5.625" customWidth="1"/>
  </cols>
  <sheetData>
    <row r="1" spans="1:9" ht="29.25" customHeight="1" thickBot="1" x14ac:dyDescent="0.25">
      <c r="B1" s="118" t="s">
        <v>215</v>
      </c>
      <c r="C1" s="118"/>
      <c r="D1" s="118"/>
      <c r="E1" s="118"/>
      <c r="F1" s="118"/>
      <c r="G1" s="118"/>
      <c r="H1" s="118"/>
      <c r="I1" s="118"/>
    </row>
    <row r="2" spans="1:9" ht="33.75" customHeight="1" thickTop="1" thickBot="1" x14ac:dyDescent="0.45">
      <c r="B2" s="253" t="s">
        <v>216</v>
      </c>
      <c r="C2" s="254"/>
      <c r="D2" s="255"/>
      <c r="E2" s="255"/>
      <c r="F2" s="256"/>
      <c r="G2" s="257"/>
      <c r="H2" s="235">
        <v>12345678</v>
      </c>
      <c r="I2" s="236"/>
    </row>
    <row r="3" spans="1:9" ht="5.25" customHeight="1" thickTop="1" thickBot="1" x14ac:dyDescent="0.25"/>
    <row r="4" spans="1:9" ht="39.75" customHeight="1" thickTop="1" thickBot="1" x14ac:dyDescent="0.25">
      <c r="B4" s="97" t="s">
        <v>1</v>
      </c>
      <c r="C4" s="237" t="s">
        <v>48</v>
      </c>
      <c r="D4" s="238"/>
      <c r="E4" s="238"/>
      <c r="F4" s="238"/>
      <c r="G4" s="238"/>
      <c r="H4" s="238"/>
      <c r="I4" s="83" t="str">
        <f>VLOOKUP(výber!$C4,List1!$A5:$M61,2,0)</f>
        <v>A01</v>
      </c>
    </row>
    <row r="5" spans="1:9" ht="7.5" customHeight="1" thickTop="1" x14ac:dyDescent="0.2">
      <c r="B5" s="246"/>
      <c r="C5" s="247"/>
      <c r="D5" s="247"/>
      <c r="E5" s="247"/>
      <c r="F5" s="247"/>
      <c r="G5" s="247"/>
      <c r="H5" s="247"/>
      <c r="I5" s="81"/>
    </row>
    <row r="6" spans="1:9" ht="18" customHeight="1" x14ac:dyDescent="0.2">
      <c r="B6" s="242" t="s">
        <v>23</v>
      </c>
      <c r="C6" s="243"/>
      <c r="D6" s="248" t="s">
        <v>39</v>
      </c>
      <c r="E6" s="249"/>
      <c r="F6" s="249"/>
      <c r="G6" s="250"/>
      <c r="H6" s="239" t="s">
        <v>40</v>
      </c>
      <c r="I6" s="240"/>
    </row>
    <row r="7" spans="1:9" ht="19.5" customHeight="1" x14ac:dyDescent="0.2">
      <c r="B7" s="244"/>
      <c r="C7" s="245"/>
      <c r="D7" s="251" t="s">
        <v>218</v>
      </c>
      <c r="E7" s="252"/>
      <c r="F7" s="251" t="s">
        <v>36</v>
      </c>
      <c r="G7" s="252"/>
      <c r="H7" s="241"/>
      <c r="I7" s="240"/>
    </row>
    <row r="8" spans="1:9" ht="18" customHeight="1" x14ac:dyDescent="0.2">
      <c r="B8" s="84" t="s">
        <v>218</v>
      </c>
      <c r="C8" s="85" t="s">
        <v>26</v>
      </c>
      <c r="D8" s="86" t="s">
        <v>37</v>
      </c>
      <c r="E8" s="87" t="s">
        <v>38</v>
      </c>
      <c r="F8" s="86" t="s">
        <v>37</v>
      </c>
      <c r="G8" s="87" t="s">
        <v>38</v>
      </c>
      <c r="H8" s="233" t="s">
        <v>41</v>
      </c>
      <c r="I8" s="234"/>
    </row>
    <row r="9" spans="1:9" ht="27.75" customHeight="1" x14ac:dyDescent="0.2">
      <c r="B9" s="120" t="str">
        <f>VLOOKUP(výber!$C4,List1!$A5:$M61,5,0)</f>
        <v>(20) 18, (21) 19, (22) 20, (23) 21</v>
      </c>
      <c r="C9" s="3" t="str">
        <f>VLOOKUP(výber!$C4,List1!$A5:$M61,6,0)</f>
        <v>B2</v>
      </c>
      <c r="D9" s="119" t="str">
        <f>VLOOKUP(výber!$C4,List1!$A5:$M61,8,0)</f>
        <v>-</v>
      </c>
      <c r="E9" s="119" t="str">
        <f>VLOOKUP(výber!$C4,List1!$A5:$M61,10,0)</f>
        <v>-</v>
      </c>
      <c r="F9" s="3" t="str">
        <f>VLOOKUP(výber!$C4,List1!$A5:$M61,11,0)</f>
        <v>-</v>
      </c>
      <c r="G9" s="2" t="str">
        <f>VLOOKUP(výber!$C4,List1!$A5:$M61,12,0)</f>
        <v>-</v>
      </c>
      <c r="H9" s="258" t="str">
        <f>VLOOKUP(výber!$C4,List1!$A5:$M61,13,0)</f>
        <v>-</v>
      </c>
      <c r="I9" s="259"/>
    </row>
    <row r="10" spans="1:9" ht="3" customHeight="1" x14ac:dyDescent="0.2">
      <c r="A10" s="1"/>
      <c r="B10" s="82"/>
      <c r="C10" s="4"/>
      <c r="D10" s="4"/>
      <c r="E10" s="4"/>
      <c r="F10" s="4"/>
      <c r="G10" s="4"/>
      <c r="H10" s="260"/>
      <c r="I10" s="259"/>
    </row>
    <row r="11" spans="1:9" ht="20.25" customHeight="1" x14ac:dyDescent="0.2">
      <c r="B11" s="212" t="str">
        <f>VLOOKUP(výber!$C4,List1!$A5:$N61,4,0)</f>
        <v>Tuzemské plnenia (§ 49 ods. 2 písm. a)</v>
      </c>
      <c r="C11" s="215" t="str">
        <f>VLOOKUP(výber!$C4,List1!$A5:$N61,14,0)</f>
        <v>Prijaté faktúry, z ktorých príjemca plnenia uplatňuje odpočet, vyhotovené platiteľom §69 ods. 1</v>
      </c>
      <c r="D11" s="215" t="str">
        <f>VLOOKUP(výber!$C4,List1!$A5:$N61,7,0)</f>
        <v>-</v>
      </c>
      <c r="E11" s="215" t="str">
        <f>VLOOKUP(výber!$C4,List1!$A5:$N61,9,0)</f>
        <v>-</v>
      </c>
      <c r="F11" s="215" t="str">
        <f>VLOOKUP(výber!$C4,List1!$A5:$Q61,15,0)</f>
        <v xml:space="preserve"> -</v>
      </c>
      <c r="G11" s="215" t="str">
        <f>VLOOKUP(výber!$C4,List1!$A5:$Q61,16,0)</f>
        <v xml:space="preserve"> -</v>
      </c>
      <c r="H11" s="261" t="str">
        <f>VLOOKUP(výber!$C4,List1!$A5:$Q61,17,0)</f>
        <v xml:space="preserve"> -</v>
      </c>
      <c r="I11" s="262"/>
    </row>
    <row r="12" spans="1:9" ht="20.25" customHeight="1" x14ac:dyDescent="0.2">
      <c r="B12" s="213"/>
      <c r="C12" s="216"/>
      <c r="D12" s="216"/>
      <c r="E12" s="216"/>
      <c r="F12" s="216"/>
      <c r="G12" s="216"/>
      <c r="H12" s="263"/>
      <c r="I12" s="262"/>
    </row>
    <row r="13" spans="1:9" ht="20.25" customHeight="1" x14ac:dyDescent="0.2">
      <c r="B13" s="213"/>
      <c r="C13" s="216"/>
      <c r="D13" s="216"/>
      <c r="E13" s="216"/>
      <c r="F13" s="216"/>
      <c r="G13" s="216"/>
      <c r="H13" s="263"/>
      <c r="I13" s="262"/>
    </row>
    <row r="14" spans="1:9" ht="20.25" customHeight="1" x14ac:dyDescent="0.2">
      <c r="B14" s="213"/>
      <c r="C14" s="216"/>
      <c r="D14" s="216"/>
      <c r="E14" s="216"/>
      <c r="F14" s="216"/>
      <c r="G14" s="216"/>
      <c r="H14" s="263"/>
      <c r="I14" s="262"/>
    </row>
    <row r="15" spans="1:9" ht="40.5" customHeight="1" thickBot="1" x14ac:dyDescent="0.25">
      <c r="B15" s="214"/>
      <c r="C15" s="217"/>
      <c r="D15" s="217"/>
      <c r="E15" s="217"/>
      <c r="F15" s="217"/>
      <c r="G15" s="217"/>
      <c r="H15" s="264"/>
      <c r="I15" s="265"/>
    </row>
    <row r="16" spans="1:9" ht="29.25" customHeight="1" thickTop="1" thickBot="1" x14ac:dyDescent="0.25">
      <c r="B16" s="99" t="s">
        <v>109</v>
      </c>
      <c r="C16" s="227" t="str">
        <f>VLOOKUP(výber!$C4,List1!$A5:$T61,20,0)</f>
        <v>-</v>
      </c>
      <c r="D16" s="228"/>
      <c r="E16" s="228"/>
      <c r="F16" s="228"/>
      <c r="G16" s="228"/>
      <c r="H16" s="228"/>
      <c r="I16" s="229"/>
    </row>
    <row r="17" spans="1:9" ht="29.25" customHeight="1" thickTop="1" thickBot="1" x14ac:dyDescent="0.25">
      <c r="B17" s="99"/>
      <c r="C17" s="230" t="str">
        <f>VLOOKUP(I4,'Vlastné poznámky'!B2:D58,3,2)</f>
        <v>-</v>
      </c>
      <c r="D17" s="231"/>
      <c r="E17" s="231"/>
      <c r="F17" s="231"/>
      <c r="G17" s="231"/>
      <c r="H17" s="231"/>
      <c r="I17" s="232"/>
    </row>
    <row r="18" spans="1:9" ht="9.75" customHeight="1" thickTop="1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ht="47.25" customHeight="1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ht="11.25" customHeight="1" thickBo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5" hidden="1" customHeight="1" thickBo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.5" hidden="1" customHeight="1" thickBo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2.75" hidden="1" customHeight="1" thickBo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33.75" thickTop="1" thickBot="1" x14ac:dyDescent="0.55000000000000004">
      <c r="A24" s="5"/>
      <c r="B24" s="209" t="str">
        <f>REPT(H2,13)</f>
        <v>12345678123456781234567812345678123456781234567812345678123456781234567812345678123456781234567812345678</v>
      </c>
      <c r="C24" s="210"/>
      <c r="D24" s="210"/>
      <c r="E24" s="210"/>
      <c r="F24" s="210"/>
      <c r="G24" s="210"/>
      <c r="H24" s="210"/>
      <c r="I24" s="211"/>
    </row>
    <row r="25" spans="1:9" ht="5.25" customHeight="1" thickTop="1" thickBot="1" x14ac:dyDescent="0.55000000000000004">
      <c r="A25" s="5"/>
      <c r="B25" s="104"/>
      <c r="C25" s="105"/>
      <c r="D25" s="105"/>
      <c r="E25" s="105"/>
      <c r="F25" s="105"/>
      <c r="G25" s="105"/>
      <c r="H25" s="105"/>
      <c r="I25" s="106"/>
    </row>
    <row r="26" spans="1:9" ht="16.5" thickTop="1" thickBot="1" x14ac:dyDescent="0.3">
      <c r="A26" s="5"/>
      <c r="B26" s="223" t="s">
        <v>172</v>
      </c>
      <c r="C26" s="224"/>
      <c r="D26" s="107"/>
      <c r="E26" s="108"/>
      <c r="F26" s="107"/>
      <c r="G26" s="108"/>
      <c r="H26" s="225" t="s">
        <v>217</v>
      </c>
      <c r="I26" s="226"/>
    </row>
    <row r="27" spans="1:9" ht="15" thickTop="1" x14ac:dyDescent="0.2">
      <c r="A27" s="5"/>
      <c r="B27" s="5"/>
      <c r="C27" s="5"/>
      <c r="D27" s="5"/>
      <c r="E27" s="5"/>
      <c r="F27" s="5"/>
      <c r="G27" s="5"/>
      <c r="H27" s="218">
        <f ca="1">TODAY()</f>
        <v>44236</v>
      </c>
      <c r="I27" s="219"/>
    </row>
    <row r="28" spans="1:9" ht="15" x14ac:dyDescent="0.25">
      <c r="A28" s="5"/>
      <c r="B28" s="111" t="s">
        <v>201</v>
      </c>
      <c r="C28" s="110" t="s">
        <v>202</v>
      </c>
      <c r="D28" s="112"/>
      <c r="E28" s="112"/>
      <c r="F28" s="5"/>
      <c r="G28" s="5"/>
      <c r="H28" s="220">
        <f>I!A6</f>
        <v>44176</v>
      </c>
      <c r="I28" s="220"/>
    </row>
    <row r="29" spans="1:9" ht="15" x14ac:dyDescent="0.25">
      <c r="A29" s="5"/>
      <c r="B29" s="112"/>
      <c r="C29" s="110" t="s">
        <v>203</v>
      </c>
      <c r="D29" s="112"/>
      <c r="E29" s="112"/>
      <c r="F29" s="5"/>
      <c r="G29" s="117"/>
      <c r="H29" s="221" t="str">
        <f>TEXT(H28,"dd.mm.yyyy")</f>
        <v>11.12.2020</v>
      </c>
      <c r="I29" s="222"/>
    </row>
    <row r="30" spans="1:9" ht="15" x14ac:dyDescent="0.25">
      <c r="B30" s="112"/>
      <c r="C30" s="110" t="s">
        <v>204</v>
      </c>
      <c r="D30" s="112"/>
      <c r="E30" s="112"/>
      <c r="G30" s="116"/>
    </row>
    <row r="31" spans="1:9" ht="15" x14ac:dyDescent="0.25">
      <c r="B31" s="109"/>
      <c r="C31" s="110" t="s">
        <v>205</v>
      </c>
      <c r="D31" s="109"/>
      <c r="E31" s="109"/>
    </row>
    <row r="32" spans="1:9" ht="15" x14ac:dyDescent="0.25">
      <c r="B32" s="109"/>
      <c r="C32" s="110"/>
      <c r="D32" s="109"/>
      <c r="E32" s="109"/>
    </row>
  </sheetData>
  <sheetProtection password="EF2D" sheet="1" objects="1" scenarios="1"/>
  <mergeCells count="27">
    <mergeCell ref="H9:I9"/>
    <mergeCell ref="H10:I10"/>
    <mergeCell ref="H11:I15"/>
    <mergeCell ref="G11:G15"/>
    <mergeCell ref="H8:I8"/>
    <mergeCell ref="H2:I2"/>
    <mergeCell ref="C4:H4"/>
    <mergeCell ref="H6:I7"/>
    <mergeCell ref="B6:C7"/>
    <mergeCell ref="B5:H5"/>
    <mergeCell ref="D6:G6"/>
    <mergeCell ref="D7:E7"/>
    <mergeCell ref="F7:G7"/>
    <mergeCell ref="B2:G2"/>
    <mergeCell ref="H27:I27"/>
    <mergeCell ref="H28:I28"/>
    <mergeCell ref="H29:I29"/>
    <mergeCell ref="B26:C26"/>
    <mergeCell ref="H26:I26"/>
    <mergeCell ref="B24:I24"/>
    <mergeCell ref="B11:B15"/>
    <mergeCell ref="C11:C15"/>
    <mergeCell ref="D11:D15"/>
    <mergeCell ref="E11:E15"/>
    <mergeCell ref="F11:F15"/>
    <mergeCell ref="C16:I16"/>
    <mergeCell ref="C17:I17"/>
  </mergeCells>
  <dataValidations count="1">
    <dataValidation type="list" allowBlank="1" showInputMessage="1" showErrorMessage="1" sqref="C4">
      <formula1>INDIRECT($B$4)</formula1>
    </dataValidation>
  </dataValidations>
  <hyperlinks>
    <hyperlink ref="B26:C26" r:id="rId1" display="© Miroslav Gandžala - www.agrico.sk"/>
  </hyperlinks>
  <pageMargins left="0.7" right="0.7" top="0.75" bottom="0.75" header="0.3" footer="0.3"/>
  <pageSetup paperSize="9" scale="69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7" sqref="A7"/>
    </sheetView>
  </sheetViews>
  <sheetFormatPr defaultRowHeight="14.25" x14ac:dyDescent="0.2"/>
  <cols>
    <col min="1" max="1" width="25.625" customWidth="1"/>
  </cols>
  <sheetData>
    <row r="1" spans="1:7" x14ac:dyDescent="0.2">
      <c r="A1" s="113">
        <v>36037494</v>
      </c>
      <c r="E1" t="str">
        <f>A2&amp;", "&amp;A3&amp;", "&amp;A4</f>
        <v>Agrico, s.r.o., Hronská 66, 976 67 Závadka nad Hronom</v>
      </c>
    </row>
    <row r="2" spans="1:7" x14ac:dyDescent="0.2">
      <c r="A2" s="113" t="s">
        <v>101</v>
      </c>
      <c r="E2" t="str">
        <f>E1</f>
        <v>Agrico, s.r.o., Hronská 66, 976 67 Závadka nad Hronom</v>
      </c>
    </row>
    <row r="3" spans="1:7" ht="15" x14ac:dyDescent="0.25">
      <c r="A3" s="113" t="s">
        <v>46</v>
      </c>
      <c r="E3" s="88"/>
      <c r="F3" s="89"/>
      <c r="G3" s="89"/>
    </row>
    <row r="4" spans="1:7" x14ac:dyDescent="0.2">
      <c r="A4" s="113" t="s">
        <v>47</v>
      </c>
    </row>
    <row r="5" spans="1:7" x14ac:dyDescent="0.2">
      <c r="A5" s="114">
        <v>44173</v>
      </c>
    </row>
    <row r="6" spans="1:7" ht="15" x14ac:dyDescent="0.25">
      <c r="A6" s="115">
        <f>A5+3</f>
        <v>44176</v>
      </c>
    </row>
    <row r="7" spans="1:7" x14ac:dyDescent="0.2">
      <c r="A7" s="113">
        <f>SUM(A6-A5)</f>
        <v>3</v>
      </c>
    </row>
  </sheetData>
  <sheetProtection password="EF2D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zoomScale="70" zoomScaleNormal="7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A9" sqref="A9"/>
    </sheetView>
  </sheetViews>
  <sheetFormatPr defaultRowHeight="15" x14ac:dyDescent="0.25"/>
  <cols>
    <col min="1" max="1" width="115.5" style="5" customWidth="1"/>
    <col min="2" max="2" width="6.75" style="6" customWidth="1"/>
    <col min="3" max="3" width="10.75" style="5" hidden="1" customWidth="1"/>
    <col min="4" max="4" width="80.875" style="5" customWidth="1"/>
    <col min="5" max="5" width="34.25" style="5" customWidth="1"/>
    <col min="6" max="6" width="9.375" style="5" customWidth="1"/>
    <col min="7" max="7" width="76.25" style="5" customWidth="1"/>
    <col min="8" max="8" width="41.125" style="7" customWidth="1"/>
    <col min="9" max="9" width="73.625" style="5" customWidth="1"/>
    <col min="10" max="10" width="26.625" style="7" customWidth="1"/>
    <col min="11" max="12" width="10.75" style="5" customWidth="1"/>
    <col min="13" max="13" width="9" style="8"/>
    <col min="14" max="14" width="16.875" style="5" customWidth="1"/>
    <col min="15" max="15" width="17.875" style="5" customWidth="1"/>
    <col min="16" max="16" width="19.75" style="5" customWidth="1"/>
    <col min="17" max="17" width="20.125" style="5" customWidth="1"/>
    <col min="18" max="18" width="10.375" style="5" customWidth="1"/>
    <col min="19" max="19" width="19.5" style="5" customWidth="1"/>
    <col min="20" max="20" width="29.5" style="5" customWidth="1"/>
    <col min="21" max="21" width="13.75" style="5" customWidth="1"/>
    <col min="22" max="16384" width="9" style="5"/>
  </cols>
  <sheetData>
    <row r="1" spans="1:21" s="8" customFormat="1" ht="15.75" thickBot="1" x14ac:dyDescent="0.25">
      <c r="A1" s="8">
        <v>1</v>
      </c>
      <c r="B1" s="1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19" t="s">
        <v>24</v>
      </c>
      <c r="I1" s="8">
        <v>9</v>
      </c>
      <c r="J1" s="19" t="s">
        <v>25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</row>
    <row r="2" spans="1:21" ht="30" customHeight="1" x14ac:dyDescent="0.2">
      <c r="A2" s="274" t="s">
        <v>22</v>
      </c>
      <c r="B2" s="284" t="s">
        <v>6</v>
      </c>
      <c r="C2" s="277" t="s">
        <v>19</v>
      </c>
      <c r="D2" s="277"/>
      <c r="E2" s="277"/>
      <c r="F2" s="277"/>
      <c r="G2" s="278" t="s">
        <v>20</v>
      </c>
      <c r="H2" s="279"/>
      <c r="I2" s="279"/>
      <c r="J2" s="279"/>
      <c r="K2" s="280"/>
      <c r="L2" s="281"/>
      <c r="M2" s="271" t="s">
        <v>11</v>
      </c>
      <c r="N2" s="266" t="s">
        <v>27</v>
      </c>
      <c r="O2" s="268" t="s">
        <v>31</v>
      </c>
      <c r="P2" s="268" t="s">
        <v>32</v>
      </c>
      <c r="Q2" s="269" t="s">
        <v>33</v>
      </c>
      <c r="R2" s="5" t="s">
        <v>37</v>
      </c>
      <c r="S2" s="5" t="s">
        <v>42</v>
      </c>
      <c r="T2" s="5" t="s">
        <v>169</v>
      </c>
      <c r="U2" s="5" t="s">
        <v>170</v>
      </c>
    </row>
    <row r="3" spans="1:21" ht="21" customHeight="1" x14ac:dyDescent="0.2">
      <c r="A3" s="275"/>
      <c r="B3" s="285"/>
      <c r="C3" s="287" t="s">
        <v>8</v>
      </c>
      <c r="D3" s="287" t="s">
        <v>18</v>
      </c>
      <c r="E3" s="287" t="s">
        <v>21</v>
      </c>
      <c r="F3" s="287" t="s">
        <v>9</v>
      </c>
      <c r="G3" s="282" t="s">
        <v>0</v>
      </c>
      <c r="H3" s="289"/>
      <c r="I3" s="289"/>
      <c r="J3" s="290"/>
      <c r="K3" s="282" t="s">
        <v>13</v>
      </c>
      <c r="L3" s="283"/>
      <c r="M3" s="272"/>
      <c r="N3" s="267"/>
      <c r="O3" s="267"/>
      <c r="P3" s="267"/>
      <c r="Q3" s="270"/>
      <c r="R3" s="5" t="s">
        <v>38</v>
      </c>
    </row>
    <row r="4" spans="1:21" ht="22.5" customHeight="1" thickBot="1" x14ac:dyDescent="0.25">
      <c r="A4" s="276"/>
      <c r="B4" s="286"/>
      <c r="C4" s="288"/>
      <c r="D4" s="288"/>
      <c r="E4" s="288"/>
      <c r="F4" s="288"/>
      <c r="G4" s="9" t="s">
        <v>1</v>
      </c>
      <c r="H4" s="9" t="s">
        <v>17</v>
      </c>
      <c r="I4" s="9" t="s">
        <v>2</v>
      </c>
      <c r="J4" s="9" t="s">
        <v>17</v>
      </c>
      <c r="K4" s="9" t="s">
        <v>1</v>
      </c>
      <c r="L4" s="9" t="s">
        <v>2</v>
      </c>
      <c r="M4" s="273"/>
      <c r="N4" s="267"/>
      <c r="O4" s="267"/>
      <c r="P4" s="267"/>
      <c r="Q4" s="270"/>
    </row>
    <row r="5" spans="1:21" ht="20.100000000000001" customHeight="1" x14ac:dyDescent="0.25">
      <c r="A5" s="33" t="s">
        <v>48</v>
      </c>
      <c r="B5" s="80" t="s">
        <v>110</v>
      </c>
      <c r="C5" s="35" t="s">
        <v>15</v>
      </c>
      <c r="D5" s="10" t="s">
        <v>207</v>
      </c>
      <c r="E5" s="21" t="s">
        <v>219</v>
      </c>
      <c r="F5" s="21" t="s">
        <v>3</v>
      </c>
      <c r="G5" s="22" t="s">
        <v>7</v>
      </c>
      <c r="H5" s="23" t="s">
        <v>7</v>
      </c>
      <c r="I5" s="22" t="s">
        <v>7</v>
      </c>
      <c r="J5" s="23" t="s">
        <v>7</v>
      </c>
      <c r="K5" s="22" t="s">
        <v>7</v>
      </c>
      <c r="L5" s="24" t="s">
        <v>7</v>
      </c>
      <c r="M5" s="28" t="s">
        <v>7</v>
      </c>
      <c r="N5" s="38" t="s">
        <v>28</v>
      </c>
      <c r="O5" s="39" t="s">
        <v>10</v>
      </c>
      <c r="P5" s="39" t="s">
        <v>10</v>
      </c>
      <c r="Q5" s="40" t="s">
        <v>10</v>
      </c>
      <c r="R5" s="5" t="s">
        <v>37</v>
      </c>
      <c r="S5" s="5" t="s">
        <v>43</v>
      </c>
      <c r="T5" s="8" t="s">
        <v>7</v>
      </c>
      <c r="U5" s="80" t="s">
        <v>45</v>
      </c>
    </row>
    <row r="6" spans="1:21" ht="20.100000000000001" customHeight="1" x14ac:dyDescent="0.25">
      <c r="A6" s="34" t="s">
        <v>84</v>
      </c>
      <c r="B6" s="90" t="s">
        <v>111</v>
      </c>
      <c r="C6" s="36" t="s">
        <v>16</v>
      </c>
      <c r="D6" s="11" t="s">
        <v>10</v>
      </c>
      <c r="E6" s="16" t="s">
        <v>7</v>
      </c>
      <c r="F6" s="16" t="s">
        <v>7</v>
      </c>
      <c r="G6" s="25" t="s">
        <v>7</v>
      </c>
      <c r="H6" s="26" t="s">
        <v>7</v>
      </c>
      <c r="I6" s="25" t="s">
        <v>7</v>
      </c>
      <c r="J6" s="26" t="s">
        <v>7</v>
      </c>
      <c r="K6" s="25" t="s">
        <v>7</v>
      </c>
      <c r="L6" s="27" t="s">
        <v>7</v>
      </c>
      <c r="M6" s="29" t="s">
        <v>7</v>
      </c>
      <c r="N6" s="41" t="s">
        <v>10</v>
      </c>
      <c r="O6" s="42" t="s">
        <v>10</v>
      </c>
      <c r="P6" s="42" t="s">
        <v>10</v>
      </c>
      <c r="Q6" s="15" t="s">
        <v>10</v>
      </c>
      <c r="R6" s="5" t="s">
        <v>37</v>
      </c>
      <c r="S6" s="5" t="s">
        <v>43</v>
      </c>
      <c r="T6" s="8" t="s">
        <v>7</v>
      </c>
      <c r="U6" s="90" t="s">
        <v>102</v>
      </c>
    </row>
    <row r="7" spans="1:21" ht="20.100000000000001" customHeight="1" x14ac:dyDescent="0.25">
      <c r="A7" s="34" t="s">
        <v>85</v>
      </c>
      <c r="B7" s="90" t="s">
        <v>112</v>
      </c>
      <c r="C7" s="36" t="s">
        <v>16</v>
      </c>
      <c r="D7" s="20" t="s">
        <v>10</v>
      </c>
      <c r="E7" s="16" t="s">
        <v>7</v>
      </c>
      <c r="F7" s="16" t="s">
        <v>7</v>
      </c>
      <c r="G7" s="25" t="s">
        <v>208</v>
      </c>
      <c r="H7" s="26" t="s">
        <v>222</v>
      </c>
      <c r="I7" s="26" t="s">
        <v>210</v>
      </c>
      <c r="J7" s="26" t="s">
        <v>223</v>
      </c>
      <c r="K7" s="25" t="s">
        <v>4</v>
      </c>
      <c r="L7" s="27" t="s">
        <v>4</v>
      </c>
      <c r="M7" s="29" t="s">
        <v>7</v>
      </c>
      <c r="N7" s="41" t="s">
        <v>10</v>
      </c>
      <c r="O7" s="43" t="s">
        <v>29</v>
      </c>
      <c r="P7" s="43" t="s">
        <v>29</v>
      </c>
      <c r="Q7" s="15" t="s">
        <v>10</v>
      </c>
      <c r="R7" s="5" t="s">
        <v>37</v>
      </c>
      <c r="S7" s="5" t="s">
        <v>43</v>
      </c>
      <c r="T7" s="8" t="s">
        <v>7</v>
      </c>
      <c r="U7" s="90" t="s">
        <v>103</v>
      </c>
    </row>
    <row r="8" spans="1:21" ht="20.100000000000001" customHeight="1" x14ac:dyDescent="0.25">
      <c r="A8" s="34" t="s">
        <v>86</v>
      </c>
      <c r="B8" s="90" t="s">
        <v>113</v>
      </c>
      <c r="C8" s="37" t="s">
        <v>16</v>
      </c>
      <c r="D8" s="11" t="s">
        <v>10</v>
      </c>
      <c r="E8" s="11" t="s">
        <v>7</v>
      </c>
      <c r="F8" s="11" t="s">
        <v>7</v>
      </c>
      <c r="G8" s="12" t="s">
        <v>209</v>
      </c>
      <c r="H8" s="13" t="s">
        <v>223</v>
      </c>
      <c r="I8" s="12" t="s">
        <v>211</v>
      </c>
      <c r="J8" s="13" t="s">
        <v>224</v>
      </c>
      <c r="K8" s="12" t="s">
        <v>4</v>
      </c>
      <c r="L8" s="14" t="s">
        <v>4</v>
      </c>
      <c r="M8" s="30" t="s">
        <v>7</v>
      </c>
      <c r="N8" s="41" t="s">
        <v>10</v>
      </c>
      <c r="O8" s="43" t="s">
        <v>29</v>
      </c>
      <c r="P8" s="43" t="s">
        <v>29</v>
      </c>
      <c r="Q8" s="15" t="s">
        <v>10</v>
      </c>
      <c r="R8" s="5" t="s">
        <v>37</v>
      </c>
      <c r="S8" s="5" t="s">
        <v>43</v>
      </c>
      <c r="T8" s="8" t="s">
        <v>185</v>
      </c>
      <c r="U8" s="90" t="s">
        <v>104</v>
      </c>
    </row>
    <row r="9" spans="1:21" ht="20.100000000000001" customHeight="1" x14ac:dyDescent="0.25">
      <c r="A9" s="34" t="s">
        <v>87</v>
      </c>
      <c r="B9" s="90" t="s">
        <v>114</v>
      </c>
      <c r="C9" s="37" t="s">
        <v>16</v>
      </c>
      <c r="D9" s="11"/>
      <c r="E9" s="11"/>
      <c r="F9" s="11"/>
      <c r="G9" s="12"/>
      <c r="H9" s="13"/>
      <c r="I9" s="12"/>
      <c r="J9" s="13"/>
      <c r="K9" s="12"/>
      <c r="L9" s="14"/>
      <c r="M9" s="30"/>
      <c r="N9" s="41"/>
      <c r="O9" s="42"/>
      <c r="P9" s="42"/>
      <c r="Q9" s="15"/>
      <c r="T9" s="8"/>
      <c r="U9" s="90"/>
    </row>
    <row r="10" spans="1:21" ht="20.100000000000001" customHeight="1" x14ac:dyDescent="0.25">
      <c r="A10" s="34" t="s">
        <v>49</v>
      </c>
      <c r="B10" s="90" t="s">
        <v>115</v>
      </c>
      <c r="C10" s="37" t="s">
        <v>16</v>
      </c>
      <c r="D10" s="11"/>
      <c r="E10" s="11"/>
      <c r="F10" s="11"/>
      <c r="G10" s="12"/>
      <c r="H10" s="13"/>
      <c r="I10" s="12"/>
      <c r="J10" s="13"/>
      <c r="K10" s="12"/>
      <c r="L10" s="14"/>
      <c r="M10" s="30"/>
      <c r="N10" s="41"/>
      <c r="O10" s="42"/>
      <c r="P10" s="42"/>
      <c r="Q10" s="15"/>
      <c r="T10" s="8"/>
      <c r="U10" s="90"/>
    </row>
    <row r="11" spans="1:21" ht="20.100000000000001" customHeight="1" x14ac:dyDescent="0.25">
      <c r="A11" s="34" t="s">
        <v>88</v>
      </c>
      <c r="B11" s="90" t="s">
        <v>116</v>
      </c>
      <c r="C11" s="37" t="s">
        <v>16</v>
      </c>
      <c r="D11" s="11"/>
      <c r="E11" s="11"/>
      <c r="F11" s="11"/>
      <c r="G11" s="12"/>
      <c r="H11" s="13"/>
      <c r="I11" s="12"/>
      <c r="J11" s="13"/>
      <c r="K11" s="12"/>
      <c r="L11" s="14"/>
      <c r="M11" s="30"/>
      <c r="N11" s="41"/>
      <c r="O11" s="42"/>
      <c r="P11" s="42"/>
      <c r="Q11" s="15"/>
      <c r="T11" s="8"/>
      <c r="U11" s="90"/>
    </row>
    <row r="12" spans="1:21" ht="20.100000000000001" customHeight="1" x14ac:dyDescent="0.25">
      <c r="A12" s="34" t="s">
        <v>89</v>
      </c>
      <c r="B12" s="90" t="s">
        <v>117</v>
      </c>
      <c r="C12" s="37" t="s">
        <v>16</v>
      </c>
      <c r="D12" s="11"/>
      <c r="E12" s="11"/>
      <c r="F12" s="11"/>
      <c r="G12" s="12"/>
      <c r="H12" s="13"/>
      <c r="I12" s="12"/>
      <c r="J12" s="13"/>
      <c r="K12" s="12"/>
      <c r="L12" s="14"/>
      <c r="M12" s="30"/>
      <c r="N12" s="41"/>
      <c r="O12" s="43"/>
      <c r="P12" s="43"/>
      <c r="Q12" s="15"/>
      <c r="T12" s="8"/>
      <c r="U12" s="90"/>
    </row>
    <row r="13" spans="1:21" s="51" customFormat="1" ht="20.100000000000001" customHeight="1" x14ac:dyDescent="0.25">
      <c r="A13" s="45" t="s">
        <v>90</v>
      </c>
      <c r="B13" s="90" t="s">
        <v>118</v>
      </c>
      <c r="C13" s="46" t="s">
        <v>16</v>
      </c>
      <c r="D13" s="47"/>
      <c r="E13" s="47"/>
      <c r="F13" s="47"/>
      <c r="G13" s="48"/>
      <c r="H13" s="49"/>
      <c r="I13" s="48"/>
      <c r="J13" s="49"/>
      <c r="K13" s="48"/>
      <c r="L13" s="31"/>
      <c r="M13" s="30"/>
      <c r="N13" s="41"/>
      <c r="O13" s="50"/>
      <c r="P13" s="50"/>
      <c r="Q13" s="15"/>
      <c r="R13" s="5"/>
      <c r="S13" s="5"/>
      <c r="T13" s="8"/>
      <c r="U13" s="90"/>
    </row>
    <row r="14" spans="1:21" s="51" customFormat="1" ht="20.100000000000001" customHeight="1" x14ac:dyDescent="0.25">
      <c r="A14" s="45" t="s">
        <v>91</v>
      </c>
      <c r="B14" s="90" t="s">
        <v>119</v>
      </c>
      <c r="C14" s="46" t="s">
        <v>16</v>
      </c>
      <c r="D14" s="47"/>
      <c r="E14" s="47"/>
      <c r="F14" s="47"/>
      <c r="G14" s="48"/>
      <c r="H14" s="49"/>
      <c r="I14" s="48"/>
      <c r="J14" s="49"/>
      <c r="K14" s="48"/>
      <c r="L14" s="31"/>
      <c r="M14" s="30"/>
      <c r="N14" s="41"/>
      <c r="O14" s="50"/>
      <c r="P14" s="50"/>
      <c r="Q14" s="15"/>
      <c r="R14" s="5"/>
      <c r="S14" s="5"/>
      <c r="T14" s="8"/>
      <c r="U14" s="90"/>
    </row>
    <row r="15" spans="1:21" s="51" customFormat="1" ht="20.100000000000001" customHeight="1" x14ac:dyDescent="0.25">
      <c r="A15" s="45" t="s">
        <v>50</v>
      </c>
      <c r="B15" s="90" t="s">
        <v>120</v>
      </c>
      <c r="C15" s="46" t="s">
        <v>16</v>
      </c>
      <c r="D15" s="47"/>
      <c r="E15" s="47"/>
      <c r="F15" s="47"/>
      <c r="G15" s="48"/>
      <c r="H15" s="49"/>
      <c r="I15" s="48"/>
      <c r="J15" s="49"/>
      <c r="K15" s="48"/>
      <c r="L15" s="31"/>
      <c r="M15" s="30"/>
      <c r="N15" s="41"/>
      <c r="O15" s="42"/>
      <c r="P15" s="42"/>
      <c r="Q15" s="15"/>
      <c r="R15" s="5"/>
      <c r="S15" s="5"/>
      <c r="T15" s="8"/>
      <c r="U15" s="90"/>
    </row>
    <row r="16" spans="1:21" s="51" customFormat="1" ht="20.100000000000001" customHeight="1" x14ac:dyDescent="0.25">
      <c r="A16" s="45" t="s">
        <v>51</v>
      </c>
      <c r="B16" s="90" t="s">
        <v>121</v>
      </c>
      <c r="C16" s="46" t="s">
        <v>16</v>
      </c>
      <c r="D16" s="47"/>
      <c r="E16" s="47"/>
      <c r="F16" s="47"/>
      <c r="G16" s="48"/>
      <c r="H16" s="49"/>
      <c r="I16" s="48"/>
      <c r="J16" s="49"/>
      <c r="K16" s="48"/>
      <c r="L16" s="31"/>
      <c r="M16" s="30"/>
      <c r="N16" s="41"/>
      <c r="O16" s="42"/>
      <c r="P16" s="42"/>
      <c r="Q16" s="15"/>
      <c r="R16" s="5"/>
      <c r="S16" s="5"/>
      <c r="T16" s="8"/>
      <c r="U16" s="90"/>
    </row>
    <row r="17" spans="1:21" s="51" customFormat="1" ht="20.100000000000001" customHeight="1" x14ac:dyDescent="0.25">
      <c r="A17" s="45" t="s">
        <v>52</v>
      </c>
      <c r="B17" s="90" t="s">
        <v>122</v>
      </c>
      <c r="C17" s="46" t="s">
        <v>16</v>
      </c>
      <c r="D17" s="47"/>
      <c r="E17" s="47"/>
      <c r="F17" s="47"/>
      <c r="G17" s="48"/>
      <c r="H17" s="49"/>
      <c r="I17" s="48"/>
      <c r="J17" s="49"/>
      <c r="K17" s="48"/>
      <c r="L17" s="31"/>
      <c r="M17" s="30"/>
      <c r="N17" s="41"/>
      <c r="O17" s="42"/>
      <c r="P17" s="42"/>
      <c r="Q17" s="15"/>
      <c r="R17" s="5"/>
      <c r="S17" s="5"/>
      <c r="T17" s="8"/>
      <c r="U17" s="90"/>
    </row>
    <row r="18" spans="1:21" s="51" customFormat="1" ht="20.100000000000001" customHeight="1" x14ac:dyDescent="0.25">
      <c r="A18" s="52" t="s">
        <v>53</v>
      </c>
      <c r="B18" s="90" t="s">
        <v>123</v>
      </c>
      <c r="C18" s="46" t="s">
        <v>15</v>
      </c>
      <c r="D18" s="47"/>
      <c r="E18" s="47"/>
      <c r="F18" s="47"/>
      <c r="G18" s="48"/>
      <c r="H18" s="49"/>
      <c r="I18" s="48"/>
      <c r="J18" s="49"/>
      <c r="K18" s="48"/>
      <c r="L18" s="31"/>
      <c r="M18" s="30"/>
      <c r="N18" s="53"/>
      <c r="O18" s="42"/>
      <c r="P18" s="42"/>
      <c r="Q18" s="15"/>
      <c r="R18" s="5"/>
      <c r="T18" s="8"/>
      <c r="U18" s="90"/>
    </row>
    <row r="19" spans="1:21" s="51" customFormat="1" ht="20.100000000000001" customHeight="1" x14ac:dyDescent="0.25">
      <c r="A19" s="52" t="s">
        <v>54</v>
      </c>
      <c r="B19" s="90" t="s">
        <v>124</v>
      </c>
      <c r="C19" s="46" t="s">
        <v>16</v>
      </c>
      <c r="D19" s="47"/>
      <c r="E19" s="47"/>
      <c r="F19" s="47"/>
      <c r="G19" s="48"/>
      <c r="H19" s="49"/>
      <c r="I19" s="48"/>
      <c r="J19" s="49"/>
      <c r="K19" s="48"/>
      <c r="L19" s="31"/>
      <c r="M19" s="30"/>
      <c r="N19" s="41"/>
      <c r="O19" s="42"/>
      <c r="P19" s="42"/>
      <c r="Q19" s="15"/>
      <c r="R19" s="5"/>
      <c r="T19" s="8"/>
      <c r="U19" s="90"/>
    </row>
    <row r="20" spans="1:21" s="51" customFormat="1" ht="20.100000000000001" customHeight="1" x14ac:dyDescent="0.25">
      <c r="A20" s="52" t="s">
        <v>55</v>
      </c>
      <c r="B20" s="90" t="s">
        <v>125</v>
      </c>
      <c r="C20" s="46" t="s">
        <v>16</v>
      </c>
      <c r="D20" s="47"/>
      <c r="E20" s="47"/>
      <c r="F20" s="47"/>
      <c r="G20" s="48"/>
      <c r="H20" s="49"/>
      <c r="I20" s="48"/>
      <c r="J20" s="49"/>
      <c r="K20" s="48"/>
      <c r="L20" s="31"/>
      <c r="M20" s="30"/>
      <c r="N20" s="41"/>
      <c r="O20" s="50"/>
      <c r="P20" s="50"/>
      <c r="Q20" s="15"/>
      <c r="R20" s="5"/>
      <c r="T20" s="8"/>
      <c r="U20" s="90"/>
    </row>
    <row r="21" spans="1:21" s="51" customFormat="1" ht="20.100000000000001" customHeight="1" x14ac:dyDescent="0.25">
      <c r="A21" s="52" t="s">
        <v>56</v>
      </c>
      <c r="B21" s="90" t="s">
        <v>126</v>
      </c>
      <c r="C21" s="46" t="s">
        <v>16</v>
      </c>
      <c r="D21" s="47"/>
      <c r="E21" s="47"/>
      <c r="F21" s="47"/>
      <c r="G21" s="48"/>
      <c r="H21" s="49"/>
      <c r="I21" s="48"/>
      <c r="J21" s="49"/>
      <c r="K21" s="48"/>
      <c r="L21" s="31"/>
      <c r="M21" s="30"/>
      <c r="N21" s="41"/>
      <c r="O21" s="50"/>
      <c r="P21" s="50"/>
      <c r="Q21" s="15"/>
      <c r="R21" s="5"/>
      <c r="T21" s="8"/>
      <c r="U21" s="90"/>
    </row>
    <row r="22" spans="1:21" s="51" customFormat="1" ht="20.100000000000001" customHeight="1" x14ac:dyDescent="0.25">
      <c r="A22" s="52" t="s">
        <v>57</v>
      </c>
      <c r="B22" s="90" t="s">
        <v>127</v>
      </c>
      <c r="C22" s="46" t="s">
        <v>16</v>
      </c>
      <c r="D22" s="47"/>
      <c r="E22" s="47"/>
      <c r="F22" s="47"/>
      <c r="G22" s="48"/>
      <c r="H22" s="49"/>
      <c r="I22" s="48"/>
      <c r="J22" s="49"/>
      <c r="K22" s="48"/>
      <c r="L22" s="31"/>
      <c r="M22" s="30"/>
      <c r="N22" s="41"/>
      <c r="O22" s="50"/>
      <c r="P22" s="42"/>
      <c r="Q22" s="15"/>
      <c r="R22" s="5"/>
      <c r="T22" s="8"/>
      <c r="U22" s="90"/>
    </row>
    <row r="23" spans="1:21" s="51" customFormat="1" ht="20.100000000000001" customHeight="1" x14ac:dyDescent="0.25">
      <c r="A23" s="52" t="s">
        <v>58</v>
      </c>
      <c r="B23" s="90" t="s">
        <v>128</v>
      </c>
      <c r="C23" s="46" t="s">
        <v>16</v>
      </c>
      <c r="D23" s="47"/>
      <c r="E23" s="47"/>
      <c r="F23" s="47"/>
      <c r="G23" s="48"/>
      <c r="H23" s="49"/>
      <c r="I23" s="48"/>
      <c r="J23" s="49"/>
      <c r="K23" s="48"/>
      <c r="L23" s="31"/>
      <c r="M23" s="30"/>
      <c r="N23" s="41"/>
      <c r="O23" s="42"/>
      <c r="P23" s="42"/>
      <c r="Q23" s="15"/>
      <c r="R23" s="5"/>
      <c r="T23" s="8"/>
      <c r="U23" s="90"/>
    </row>
    <row r="24" spans="1:21" s="51" customFormat="1" ht="20.100000000000001" customHeight="1" x14ac:dyDescent="0.25">
      <c r="A24" s="52" t="s">
        <v>59</v>
      </c>
      <c r="B24" s="90" t="s">
        <v>129</v>
      </c>
      <c r="C24" s="46" t="s">
        <v>16</v>
      </c>
      <c r="D24" s="47"/>
      <c r="E24" s="47"/>
      <c r="F24" s="47"/>
      <c r="G24" s="48"/>
      <c r="H24" s="49"/>
      <c r="I24" s="48"/>
      <c r="J24" s="49"/>
      <c r="K24" s="48"/>
      <c r="L24" s="31"/>
      <c r="M24" s="30"/>
      <c r="N24" s="41"/>
      <c r="O24" s="42"/>
      <c r="P24" s="42"/>
      <c r="Q24" s="15"/>
      <c r="R24" s="5"/>
      <c r="T24" s="8"/>
      <c r="U24" s="90"/>
    </row>
    <row r="25" spans="1:21" s="51" customFormat="1" ht="20.100000000000001" customHeight="1" x14ac:dyDescent="0.25">
      <c r="A25" s="52" t="s">
        <v>60</v>
      </c>
      <c r="B25" s="90" t="s">
        <v>130</v>
      </c>
      <c r="C25" s="46" t="s">
        <v>16</v>
      </c>
      <c r="D25" s="47"/>
      <c r="E25" s="47"/>
      <c r="F25" s="47"/>
      <c r="G25" s="48"/>
      <c r="H25" s="49"/>
      <c r="I25" s="48"/>
      <c r="J25" s="49"/>
      <c r="K25" s="48"/>
      <c r="L25" s="31"/>
      <c r="M25" s="30"/>
      <c r="N25" s="41"/>
      <c r="O25" s="50"/>
      <c r="P25" s="50"/>
      <c r="Q25" s="15"/>
      <c r="R25" s="5"/>
      <c r="T25" s="8"/>
      <c r="U25" s="90"/>
    </row>
    <row r="26" spans="1:21" s="51" customFormat="1" ht="20.100000000000001" customHeight="1" x14ac:dyDescent="0.25">
      <c r="A26" s="52" t="s">
        <v>61</v>
      </c>
      <c r="B26" s="90" t="s">
        <v>131</v>
      </c>
      <c r="C26" s="46" t="s">
        <v>16</v>
      </c>
      <c r="D26" s="47"/>
      <c r="E26" s="47"/>
      <c r="F26" s="47"/>
      <c r="G26" s="48"/>
      <c r="H26" s="49"/>
      <c r="I26" s="48"/>
      <c r="J26" s="49"/>
      <c r="K26" s="48"/>
      <c r="L26" s="31"/>
      <c r="M26" s="30"/>
      <c r="N26" s="41"/>
      <c r="O26" s="50"/>
      <c r="P26" s="50"/>
      <c r="Q26" s="15"/>
      <c r="R26" s="5"/>
      <c r="T26" s="8"/>
      <c r="U26" s="90"/>
    </row>
    <row r="27" spans="1:21" s="51" customFormat="1" ht="20.100000000000001" customHeight="1" x14ac:dyDescent="0.25">
      <c r="A27" s="52" t="s">
        <v>62</v>
      </c>
      <c r="B27" s="90" t="s">
        <v>132</v>
      </c>
      <c r="C27" s="46" t="s">
        <v>16</v>
      </c>
      <c r="D27" s="47"/>
      <c r="E27" s="47"/>
      <c r="F27" s="47"/>
      <c r="G27" s="48"/>
      <c r="H27" s="49"/>
      <c r="I27" s="48"/>
      <c r="J27" s="49"/>
      <c r="K27" s="48"/>
      <c r="L27" s="31"/>
      <c r="M27" s="30"/>
      <c r="N27" s="41"/>
      <c r="O27" s="50"/>
      <c r="P27" s="50"/>
      <c r="Q27" s="15"/>
      <c r="R27" s="5"/>
      <c r="T27" s="8"/>
      <c r="U27" s="90"/>
    </row>
    <row r="28" spans="1:21" s="51" customFormat="1" ht="20.100000000000001" customHeight="1" x14ac:dyDescent="0.25">
      <c r="A28" s="52" t="s">
        <v>63</v>
      </c>
      <c r="B28" s="90" t="s">
        <v>133</v>
      </c>
      <c r="C28" s="46" t="s">
        <v>16</v>
      </c>
      <c r="D28" s="47"/>
      <c r="E28" s="47"/>
      <c r="F28" s="47"/>
      <c r="G28" s="48"/>
      <c r="H28" s="49"/>
      <c r="I28" s="48"/>
      <c r="J28" s="49"/>
      <c r="K28" s="48"/>
      <c r="L28" s="31"/>
      <c r="M28" s="30"/>
      <c r="N28" s="41"/>
      <c r="O28" s="42"/>
      <c r="P28" s="42"/>
      <c r="Q28" s="15"/>
      <c r="R28" s="5"/>
      <c r="T28" s="8"/>
      <c r="U28" s="90"/>
    </row>
    <row r="29" spans="1:21" s="51" customFormat="1" ht="20.100000000000001" customHeight="1" x14ac:dyDescent="0.25">
      <c r="A29" s="52" t="s">
        <v>64</v>
      </c>
      <c r="B29" s="90" t="s">
        <v>134</v>
      </c>
      <c r="C29" s="46" t="s">
        <v>16</v>
      </c>
      <c r="D29" s="47"/>
      <c r="E29" s="47"/>
      <c r="F29" s="47"/>
      <c r="G29" s="48"/>
      <c r="H29" s="49"/>
      <c r="I29" s="48"/>
      <c r="J29" s="49"/>
      <c r="K29" s="48"/>
      <c r="L29" s="31"/>
      <c r="M29" s="30"/>
      <c r="N29" s="41"/>
      <c r="O29" s="42"/>
      <c r="P29" s="42"/>
      <c r="Q29" s="15"/>
      <c r="R29" s="5"/>
      <c r="T29" s="8"/>
      <c r="U29" s="90"/>
    </row>
    <row r="30" spans="1:21" s="51" customFormat="1" ht="20.100000000000001" customHeight="1" x14ac:dyDescent="0.25">
      <c r="A30" s="52" t="s">
        <v>65</v>
      </c>
      <c r="B30" s="90" t="s">
        <v>135</v>
      </c>
      <c r="C30" s="46" t="s">
        <v>16</v>
      </c>
      <c r="D30" s="47"/>
      <c r="E30" s="47"/>
      <c r="F30" s="47"/>
      <c r="G30" s="48"/>
      <c r="H30" s="49"/>
      <c r="I30" s="48"/>
      <c r="J30" s="49"/>
      <c r="K30" s="48"/>
      <c r="L30" s="31"/>
      <c r="M30" s="30"/>
      <c r="N30" s="41"/>
      <c r="O30" s="42"/>
      <c r="P30" s="42"/>
      <c r="Q30" s="15"/>
      <c r="R30" s="5"/>
      <c r="T30" s="8"/>
      <c r="U30" s="90"/>
    </row>
    <row r="31" spans="1:21" s="51" customFormat="1" ht="20.100000000000001" customHeight="1" x14ac:dyDescent="0.25">
      <c r="A31" s="54" t="s">
        <v>66</v>
      </c>
      <c r="B31" s="90" t="s">
        <v>136</v>
      </c>
      <c r="C31" s="46" t="s">
        <v>15</v>
      </c>
      <c r="D31" s="47"/>
      <c r="E31" s="47"/>
      <c r="F31" s="47"/>
      <c r="G31" s="48"/>
      <c r="H31" s="49"/>
      <c r="I31" s="48"/>
      <c r="J31" s="49"/>
      <c r="K31" s="48"/>
      <c r="L31" s="31"/>
      <c r="M31" s="30"/>
      <c r="N31" s="53"/>
      <c r="O31" s="42"/>
      <c r="P31" s="42"/>
      <c r="Q31" s="15"/>
      <c r="R31" s="5"/>
      <c r="T31" s="8"/>
      <c r="U31" s="90"/>
    </row>
    <row r="32" spans="1:21" s="51" customFormat="1" ht="20.100000000000001" customHeight="1" x14ac:dyDescent="0.25">
      <c r="A32" s="54" t="s">
        <v>67</v>
      </c>
      <c r="B32" s="90" t="s">
        <v>137</v>
      </c>
      <c r="C32" s="46" t="s">
        <v>15</v>
      </c>
      <c r="D32" s="47"/>
      <c r="E32" s="47"/>
      <c r="F32" s="47"/>
      <c r="G32" s="48"/>
      <c r="H32" s="49"/>
      <c r="I32" s="48"/>
      <c r="J32" s="49"/>
      <c r="K32" s="48"/>
      <c r="L32" s="31"/>
      <c r="M32" s="30"/>
      <c r="N32" s="53"/>
      <c r="O32" s="42"/>
      <c r="P32" s="42"/>
      <c r="Q32" s="15"/>
      <c r="R32" s="5"/>
      <c r="T32" s="8"/>
      <c r="U32" s="90"/>
    </row>
    <row r="33" spans="1:21" s="51" customFormat="1" ht="20.100000000000001" customHeight="1" x14ac:dyDescent="0.25">
      <c r="A33" s="54" t="s">
        <v>105</v>
      </c>
      <c r="B33" s="90" t="s">
        <v>138</v>
      </c>
      <c r="C33" s="46"/>
      <c r="D33" s="47"/>
      <c r="E33" s="47"/>
      <c r="F33" s="47"/>
      <c r="G33" s="48"/>
      <c r="H33" s="49"/>
      <c r="I33" s="48"/>
      <c r="J33" s="49"/>
      <c r="K33" s="48"/>
      <c r="L33" s="31"/>
      <c r="M33" s="30"/>
      <c r="N33" s="53"/>
      <c r="O33" s="42"/>
      <c r="P33" s="42"/>
      <c r="Q33" s="15"/>
      <c r="R33" s="5"/>
      <c r="U33" s="90"/>
    </row>
    <row r="34" spans="1:21" s="51" customFormat="1" ht="20.100000000000001" customHeight="1" x14ac:dyDescent="0.25">
      <c r="A34" s="54" t="s">
        <v>108</v>
      </c>
      <c r="B34" s="90" t="s">
        <v>139</v>
      </c>
      <c r="C34" s="46"/>
      <c r="D34" s="47"/>
      <c r="E34" s="47"/>
      <c r="F34" s="47"/>
      <c r="G34" s="48"/>
      <c r="H34" s="49"/>
      <c r="I34" s="48"/>
      <c r="J34" s="49"/>
      <c r="K34" s="48"/>
      <c r="L34" s="31"/>
      <c r="M34" s="30"/>
      <c r="N34" s="41"/>
      <c r="O34" s="42"/>
      <c r="P34" s="42"/>
      <c r="Q34" s="15"/>
      <c r="R34" s="5"/>
      <c r="U34" s="90"/>
    </row>
    <row r="35" spans="1:21" s="51" customFormat="1" ht="20.100000000000001" customHeight="1" x14ac:dyDescent="0.25">
      <c r="A35" s="54" t="s">
        <v>68</v>
      </c>
      <c r="B35" s="90" t="s">
        <v>140</v>
      </c>
      <c r="C35" s="46" t="s">
        <v>16</v>
      </c>
      <c r="D35" s="47"/>
      <c r="E35" s="47"/>
      <c r="F35" s="47"/>
      <c r="G35" s="48"/>
      <c r="H35" s="49"/>
      <c r="I35" s="48"/>
      <c r="J35" s="49"/>
      <c r="K35" s="48"/>
      <c r="L35" s="31"/>
      <c r="M35" s="30"/>
      <c r="N35" s="41"/>
      <c r="O35" s="50"/>
      <c r="P35" s="50"/>
      <c r="Q35" s="15"/>
      <c r="R35" s="5"/>
      <c r="T35" s="8"/>
      <c r="U35" s="90"/>
    </row>
    <row r="36" spans="1:21" s="51" customFormat="1" ht="20.100000000000001" customHeight="1" thickBot="1" x14ac:dyDescent="0.3">
      <c r="A36" s="55" t="s">
        <v>69</v>
      </c>
      <c r="B36" s="90" t="s">
        <v>141</v>
      </c>
      <c r="C36" s="56" t="s">
        <v>16</v>
      </c>
      <c r="D36" s="57"/>
      <c r="E36" s="47"/>
      <c r="F36" s="57"/>
      <c r="G36" s="58"/>
      <c r="H36" s="59"/>
      <c r="I36" s="58"/>
      <c r="J36" s="49"/>
      <c r="K36" s="58"/>
      <c r="L36" s="60"/>
      <c r="M36" s="30"/>
      <c r="N36" s="53"/>
      <c r="O36" s="42"/>
      <c r="P36" s="42"/>
      <c r="Q36" s="15"/>
      <c r="R36" s="5"/>
      <c r="T36" s="8"/>
      <c r="U36" s="90"/>
    </row>
    <row r="37" spans="1:21" s="51" customFormat="1" ht="20.100000000000001" customHeight="1" thickBot="1" x14ac:dyDescent="0.3">
      <c r="A37" s="61" t="s">
        <v>70</v>
      </c>
      <c r="B37" s="90" t="s">
        <v>142</v>
      </c>
      <c r="C37" s="73" t="s">
        <v>15</v>
      </c>
      <c r="D37" s="74" t="s">
        <v>212</v>
      </c>
      <c r="E37" s="62" t="s">
        <v>220</v>
      </c>
      <c r="F37" s="62" t="s">
        <v>5</v>
      </c>
      <c r="G37" s="63" t="s">
        <v>7</v>
      </c>
      <c r="H37" s="64" t="s">
        <v>7</v>
      </c>
      <c r="I37" s="63" t="s">
        <v>7</v>
      </c>
      <c r="J37" s="65" t="s">
        <v>7</v>
      </c>
      <c r="K37" s="63" t="s">
        <v>7</v>
      </c>
      <c r="L37" s="66" t="s">
        <v>7</v>
      </c>
      <c r="M37" s="30" t="s">
        <v>7</v>
      </c>
      <c r="N37" s="53" t="s">
        <v>30</v>
      </c>
      <c r="O37" s="42" t="s">
        <v>10</v>
      </c>
      <c r="P37" s="42" t="s">
        <v>10</v>
      </c>
      <c r="Q37" s="15" t="s">
        <v>10</v>
      </c>
      <c r="R37" s="51" t="s">
        <v>38</v>
      </c>
      <c r="S37" s="51" t="s">
        <v>44</v>
      </c>
      <c r="T37" s="8" t="s">
        <v>7</v>
      </c>
      <c r="U37" s="90">
        <v>29</v>
      </c>
    </row>
    <row r="38" spans="1:21" s="51" customFormat="1" ht="20.100000000000001" customHeight="1" x14ac:dyDescent="0.25">
      <c r="A38" s="67" t="s">
        <v>92</v>
      </c>
      <c r="B38" s="90" t="s">
        <v>143</v>
      </c>
      <c r="C38" s="46" t="s">
        <v>15</v>
      </c>
      <c r="D38" s="47" t="s">
        <v>212</v>
      </c>
      <c r="E38" s="62" t="s">
        <v>220</v>
      </c>
      <c r="F38" s="47" t="s">
        <v>5</v>
      </c>
      <c r="G38" s="48" t="s">
        <v>7</v>
      </c>
      <c r="H38" s="49" t="s">
        <v>7</v>
      </c>
      <c r="I38" s="48" t="s">
        <v>7</v>
      </c>
      <c r="J38" s="48" t="s">
        <v>7</v>
      </c>
      <c r="K38" s="48" t="s">
        <v>7</v>
      </c>
      <c r="L38" s="31" t="s">
        <v>7</v>
      </c>
      <c r="M38" s="30" t="s">
        <v>7</v>
      </c>
      <c r="N38" s="53" t="s">
        <v>30</v>
      </c>
      <c r="O38" s="42" t="s">
        <v>10</v>
      </c>
      <c r="P38" s="42" t="s">
        <v>10</v>
      </c>
      <c r="Q38" s="15" t="s">
        <v>10</v>
      </c>
      <c r="R38" s="51" t="s">
        <v>38</v>
      </c>
      <c r="S38" s="51" t="s">
        <v>44</v>
      </c>
      <c r="T38" s="8" t="s">
        <v>7</v>
      </c>
      <c r="U38" s="90">
        <v>30</v>
      </c>
    </row>
    <row r="39" spans="1:21" s="51" customFormat="1" ht="20.100000000000001" customHeight="1" x14ac:dyDescent="0.25">
      <c r="A39" s="67" t="s">
        <v>93</v>
      </c>
      <c r="B39" s="90" t="s">
        <v>144</v>
      </c>
      <c r="C39" s="46" t="s">
        <v>15</v>
      </c>
      <c r="D39" s="47" t="s">
        <v>213</v>
      </c>
      <c r="E39" s="47" t="s">
        <v>221</v>
      </c>
      <c r="F39" s="47" t="s">
        <v>7</v>
      </c>
      <c r="G39" s="48" t="s">
        <v>7</v>
      </c>
      <c r="H39" s="49" t="s">
        <v>7</v>
      </c>
      <c r="I39" s="48" t="s">
        <v>7</v>
      </c>
      <c r="J39" s="48" t="s">
        <v>7</v>
      </c>
      <c r="K39" s="48" t="s">
        <v>7</v>
      </c>
      <c r="L39" s="31" t="s">
        <v>7</v>
      </c>
      <c r="M39" s="31" t="s">
        <v>12</v>
      </c>
      <c r="N39" s="41" t="s">
        <v>10</v>
      </c>
      <c r="O39" s="42" t="s">
        <v>10</v>
      </c>
      <c r="P39" s="42" t="s">
        <v>10</v>
      </c>
      <c r="Q39" s="68" t="s">
        <v>35</v>
      </c>
      <c r="R39" s="51" t="s">
        <v>38</v>
      </c>
      <c r="S39" s="51" t="s">
        <v>44</v>
      </c>
      <c r="T39" s="51" t="s">
        <v>167</v>
      </c>
      <c r="U39" s="90">
        <v>31</v>
      </c>
    </row>
    <row r="40" spans="1:21" s="51" customFormat="1" ht="20.100000000000001" customHeight="1" x14ac:dyDescent="0.25">
      <c r="A40" s="67" t="s">
        <v>94</v>
      </c>
      <c r="B40" s="90" t="s">
        <v>145</v>
      </c>
      <c r="C40" s="46" t="s">
        <v>15</v>
      </c>
      <c r="D40" s="47" t="s">
        <v>214</v>
      </c>
      <c r="E40" s="47" t="s">
        <v>7</v>
      </c>
      <c r="F40" s="47" t="s">
        <v>7</v>
      </c>
      <c r="G40" s="48" t="s">
        <v>7</v>
      </c>
      <c r="H40" s="49" t="s">
        <v>7</v>
      </c>
      <c r="I40" s="48" t="s">
        <v>7</v>
      </c>
      <c r="J40" s="48" t="s">
        <v>7</v>
      </c>
      <c r="K40" s="48" t="s">
        <v>7</v>
      </c>
      <c r="L40" s="31" t="s">
        <v>7</v>
      </c>
      <c r="M40" s="30">
        <v>2</v>
      </c>
      <c r="N40" s="41" t="s">
        <v>10</v>
      </c>
      <c r="O40" s="42" t="s">
        <v>10</v>
      </c>
      <c r="P40" s="42" t="s">
        <v>10</v>
      </c>
      <c r="Q40" s="68" t="s">
        <v>34</v>
      </c>
      <c r="R40" s="51" t="s">
        <v>38</v>
      </c>
      <c r="S40" s="51" t="s">
        <v>44</v>
      </c>
      <c r="T40" s="51" t="s">
        <v>168</v>
      </c>
      <c r="U40" s="90">
        <v>32</v>
      </c>
    </row>
    <row r="41" spans="1:21" s="51" customFormat="1" ht="20.100000000000001" customHeight="1" x14ac:dyDescent="0.25">
      <c r="A41" s="67" t="s">
        <v>95</v>
      </c>
      <c r="B41" s="90" t="s">
        <v>146</v>
      </c>
      <c r="C41" s="46" t="s">
        <v>15</v>
      </c>
      <c r="D41" s="47"/>
      <c r="E41" s="47"/>
      <c r="F41" s="47"/>
      <c r="G41" s="48"/>
      <c r="H41" s="49"/>
      <c r="I41" s="48"/>
      <c r="J41" s="48"/>
      <c r="K41" s="48"/>
      <c r="L41" s="31"/>
      <c r="M41" s="30"/>
      <c r="N41" s="41"/>
      <c r="O41" s="42"/>
      <c r="P41" s="42"/>
      <c r="Q41" s="68"/>
      <c r="U41" s="90"/>
    </row>
    <row r="42" spans="1:21" s="51" customFormat="1" ht="20.100000000000001" customHeight="1" x14ac:dyDescent="0.25">
      <c r="A42" s="67" t="s">
        <v>96</v>
      </c>
      <c r="B42" s="90" t="s">
        <v>147</v>
      </c>
      <c r="C42" s="46" t="s">
        <v>15</v>
      </c>
      <c r="D42" s="47"/>
      <c r="E42" s="47"/>
      <c r="F42" s="47"/>
      <c r="G42" s="48"/>
      <c r="H42" s="49"/>
      <c r="I42" s="48"/>
      <c r="J42" s="49"/>
      <c r="K42" s="48"/>
      <c r="L42" s="31"/>
      <c r="M42" s="30"/>
      <c r="N42" s="41"/>
      <c r="O42" s="42"/>
      <c r="P42" s="42"/>
      <c r="Q42" s="15"/>
      <c r="T42" s="8"/>
      <c r="U42" s="90"/>
    </row>
    <row r="43" spans="1:21" s="51" customFormat="1" ht="20.100000000000001" customHeight="1" x14ac:dyDescent="0.25">
      <c r="A43" s="67" t="s">
        <v>97</v>
      </c>
      <c r="B43" s="90" t="s">
        <v>148</v>
      </c>
      <c r="C43" s="46" t="s">
        <v>16</v>
      </c>
      <c r="D43" s="47"/>
      <c r="E43" s="47"/>
      <c r="F43" s="47"/>
      <c r="G43" s="48"/>
      <c r="H43" s="49"/>
      <c r="I43" s="48"/>
      <c r="J43" s="49"/>
      <c r="K43" s="48"/>
      <c r="L43" s="31"/>
      <c r="M43" s="30"/>
      <c r="N43" s="53"/>
      <c r="O43" s="42"/>
      <c r="P43" s="42"/>
      <c r="Q43" s="15"/>
      <c r="T43" s="8"/>
      <c r="U43" s="90"/>
    </row>
    <row r="44" spans="1:21" s="51" customFormat="1" ht="20.100000000000001" customHeight="1" x14ac:dyDescent="0.25">
      <c r="A44" s="67" t="s">
        <v>98</v>
      </c>
      <c r="B44" s="90" t="s">
        <v>149</v>
      </c>
      <c r="C44" s="46" t="s">
        <v>16</v>
      </c>
      <c r="D44" s="47"/>
      <c r="E44" s="47"/>
      <c r="F44" s="69"/>
      <c r="G44" s="48"/>
      <c r="H44" s="49"/>
      <c r="I44" s="48"/>
      <c r="J44" s="49"/>
      <c r="K44" s="48"/>
      <c r="L44" s="31"/>
      <c r="M44" s="30"/>
      <c r="N44" s="53"/>
      <c r="O44" s="42"/>
      <c r="P44" s="42"/>
      <c r="Q44" s="15"/>
      <c r="T44" s="8"/>
      <c r="U44" s="90"/>
    </row>
    <row r="45" spans="1:21" s="51" customFormat="1" ht="20.100000000000001" customHeight="1" x14ac:dyDescent="0.25">
      <c r="A45" s="67" t="s">
        <v>99</v>
      </c>
      <c r="B45" s="90" t="s">
        <v>150</v>
      </c>
      <c r="C45" s="46" t="s">
        <v>16</v>
      </c>
      <c r="D45" s="47"/>
      <c r="E45" s="47"/>
      <c r="F45" s="47"/>
      <c r="G45" s="48"/>
      <c r="H45" s="49"/>
      <c r="I45" s="48"/>
      <c r="J45" s="49"/>
      <c r="K45" s="48"/>
      <c r="L45" s="31"/>
      <c r="M45" s="30"/>
      <c r="N45" s="53"/>
      <c r="O45" s="42"/>
      <c r="P45" s="42"/>
      <c r="Q45" s="15"/>
      <c r="T45" s="8"/>
      <c r="U45" s="90"/>
    </row>
    <row r="46" spans="1:21" s="51" customFormat="1" ht="20.100000000000001" customHeight="1" x14ac:dyDescent="0.25">
      <c r="A46" s="67" t="s">
        <v>71</v>
      </c>
      <c r="B46" s="90" t="s">
        <v>151</v>
      </c>
      <c r="C46" s="46" t="s">
        <v>16</v>
      </c>
      <c r="D46" s="47"/>
      <c r="E46" s="47"/>
      <c r="F46" s="47"/>
      <c r="G46" s="48"/>
      <c r="H46" s="49"/>
      <c r="I46" s="48"/>
      <c r="J46" s="49"/>
      <c r="K46" s="48"/>
      <c r="L46" s="31"/>
      <c r="M46" s="30"/>
      <c r="N46" s="53"/>
      <c r="O46" s="42"/>
      <c r="P46" s="42"/>
      <c r="Q46" s="15"/>
      <c r="T46" s="8"/>
      <c r="U46" s="90"/>
    </row>
    <row r="47" spans="1:21" s="51" customFormat="1" ht="20.100000000000001" customHeight="1" x14ac:dyDescent="0.25">
      <c r="A47" s="67" t="s">
        <v>72</v>
      </c>
      <c r="B47" s="90" t="s">
        <v>152</v>
      </c>
      <c r="C47" s="46" t="s">
        <v>15</v>
      </c>
      <c r="D47" s="47"/>
      <c r="E47" s="47"/>
      <c r="F47" s="47"/>
      <c r="G47" s="48"/>
      <c r="H47" s="49"/>
      <c r="I47" s="48"/>
      <c r="J47" s="49"/>
      <c r="K47" s="48"/>
      <c r="L47" s="31"/>
      <c r="M47" s="30"/>
      <c r="N47" s="41"/>
      <c r="O47" s="42"/>
      <c r="P47" s="50"/>
      <c r="Q47" s="15"/>
      <c r="T47" s="8"/>
      <c r="U47" s="90"/>
    </row>
    <row r="48" spans="1:21" s="51" customFormat="1" ht="20.100000000000001" customHeight="1" x14ac:dyDescent="0.25">
      <c r="A48" s="70" t="s">
        <v>73</v>
      </c>
      <c r="B48" s="90" t="s">
        <v>153</v>
      </c>
      <c r="C48" s="46" t="s">
        <v>15</v>
      </c>
      <c r="D48" s="47"/>
      <c r="E48" s="47"/>
      <c r="F48" s="47"/>
      <c r="G48" s="48"/>
      <c r="H48" s="49"/>
      <c r="I48" s="48"/>
      <c r="J48" s="49"/>
      <c r="K48" s="48"/>
      <c r="L48" s="48"/>
      <c r="M48" s="30"/>
      <c r="N48" s="41"/>
      <c r="O48" s="42"/>
      <c r="P48" s="42"/>
      <c r="Q48" s="15"/>
      <c r="T48" s="8"/>
      <c r="U48" s="90"/>
    </row>
    <row r="49" spans="1:21" s="51" customFormat="1" ht="20.100000000000001" customHeight="1" x14ac:dyDescent="0.25">
      <c r="A49" s="67" t="s">
        <v>74</v>
      </c>
      <c r="B49" s="90" t="s">
        <v>154</v>
      </c>
      <c r="C49" s="46" t="s">
        <v>15</v>
      </c>
      <c r="D49" s="47"/>
      <c r="E49" s="47"/>
      <c r="F49" s="47"/>
      <c r="G49" s="48"/>
      <c r="H49" s="49"/>
      <c r="I49" s="48"/>
      <c r="J49" s="49"/>
      <c r="K49" s="48"/>
      <c r="L49" s="31"/>
      <c r="M49" s="30"/>
      <c r="N49" s="41"/>
      <c r="O49" s="42"/>
      <c r="P49" s="42"/>
      <c r="Q49" s="15"/>
      <c r="T49" s="8"/>
      <c r="U49" s="90"/>
    </row>
    <row r="50" spans="1:21" s="51" customFormat="1" ht="20.100000000000001" customHeight="1" x14ac:dyDescent="0.25">
      <c r="A50" s="67" t="s">
        <v>106</v>
      </c>
      <c r="B50" s="90" t="s">
        <v>155</v>
      </c>
      <c r="C50" s="46" t="s">
        <v>15</v>
      </c>
      <c r="D50" s="47"/>
      <c r="E50" s="47"/>
      <c r="F50" s="47"/>
      <c r="G50" s="48"/>
      <c r="H50" s="49"/>
      <c r="I50" s="48"/>
      <c r="J50" s="49"/>
      <c r="K50" s="48"/>
      <c r="L50" s="31"/>
      <c r="M50" s="30"/>
      <c r="N50" s="53"/>
      <c r="O50" s="42"/>
      <c r="P50" s="42"/>
      <c r="Q50" s="15"/>
      <c r="T50" s="8"/>
      <c r="U50" s="90"/>
    </row>
    <row r="51" spans="1:21" s="51" customFormat="1" ht="20.100000000000001" customHeight="1" x14ac:dyDescent="0.25">
      <c r="A51" s="71" t="s">
        <v>107</v>
      </c>
      <c r="B51" s="90" t="s">
        <v>156</v>
      </c>
      <c r="C51" s="46" t="s">
        <v>15</v>
      </c>
      <c r="D51" s="47"/>
      <c r="E51" s="47"/>
      <c r="F51" s="47"/>
      <c r="G51" s="48"/>
      <c r="H51" s="49"/>
      <c r="I51" s="48"/>
      <c r="J51" s="49"/>
      <c r="K51" s="48"/>
      <c r="L51" s="31"/>
      <c r="M51" s="30"/>
      <c r="N51" s="41"/>
      <c r="O51" s="42"/>
      <c r="P51" s="42"/>
      <c r="Q51" s="15"/>
      <c r="U51" s="90"/>
    </row>
    <row r="52" spans="1:21" s="51" customFormat="1" ht="20.100000000000001" customHeight="1" x14ac:dyDescent="0.25">
      <c r="A52" s="71" t="s">
        <v>100</v>
      </c>
      <c r="B52" s="90" t="s">
        <v>157</v>
      </c>
      <c r="C52" s="46" t="s">
        <v>15</v>
      </c>
      <c r="D52" s="47"/>
      <c r="E52" s="47"/>
      <c r="F52" s="47"/>
      <c r="G52" s="48"/>
      <c r="H52" s="49"/>
      <c r="I52" s="48"/>
      <c r="J52" s="49"/>
      <c r="K52" s="48"/>
      <c r="L52" s="31"/>
      <c r="M52" s="30"/>
      <c r="N52" s="53"/>
      <c r="O52" s="42"/>
      <c r="P52" s="42"/>
      <c r="Q52" s="15"/>
      <c r="T52" s="8"/>
      <c r="U52" s="90"/>
    </row>
    <row r="53" spans="1:21" s="51" customFormat="1" ht="20.100000000000001" customHeight="1" x14ac:dyDescent="0.25">
      <c r="A53" s="67" t="s">
        <v>75</v>
      </c>
      <c r="B53" s="90" t="s">
        <v>158</v>
      </c>
      <c r="C53" s="46" t="s">
        <v>15</v>
      </c>
      <c r="D53" s="47"/>
      <c r="E53" s="47"/>
      <c r="F53" s="47"/>
      <c r="G53" s="48"/>
      <c r="H53" s="49"/>
      <c r="I53" s="48"/>
      <c r="J53" s="49"/>
      <c r="K53" s="48"/>
      <c r="L53" s="31"/>
      <c r="M53" s="30"/>
      <c r="N53" s="53"/>
      <c r="O53" s="42"/>
      <c r="P53" s="42"/>
      <c r="Q53" s="15"/>
      <c r="T53" s="8"/>
      <c r="U53" s="90"/>
    </row>
    <row r="54" spans="1:21" s="51" customFormat="1" ht="20.100000000000001" customHeight="1" x14ac:dyDescent="0.25">
      <c r="A54" s="67" t="s">
        <v>76</v>
      </c>
      <c r="B54" s="90" t="s">
        <v>159</v>
      </c>
      <c r="C54" s="46" t="s">
        <v>16</v>
      </c>
      <c r="D54" s="47"/>
      <c r="E54" s="47"/>
      <c r="F54" s="47"/>
      <c r="G54" s="48"/>
      <c r="H54" s="49"/>
      <c r="I54" s="48"/>
      <c r="J54" s="49"/>
      <c r="K54" s="48"/>
      <c r="L54" s="31"/>
      <c r="M54" s="30"/>
      <c r="N54" s="53"/>
      <c r="O54" s="42"/>
      <c r="P54" s="42"/>
      <c r="Q54" s="15"/>
      <c r="T54" s="8"/>
      <c r="U54" s="90"/>
    </row>
    <row r="55" spans="1:21" s="51" customFormat="1" ht="20.100000000000001" customHeight="1" x14ac:dyDescent="0.25">
      <c r="A55" s="67" t="s">
        <v>77</v>
      </c>
      <c r="B55" s="90" t="s">
        <v>160</v>
      </c>
      <c r="C55" s="46" t="s">
        <v>16</v>
      </c>
      <c r="D55" s="47"/>
      <c r="E55" s="47"/>
      <c r="F55" s="47"/>
      <c r="G55" s="48"/>
      <c r="H55" s="49"/>
      <c r="I55" s="48"/>
      <c r="J55" s="49"/>
      <c r="K55" s="48"/>
      <c r="L55" s="31"/>
      <c r="M55" s="30"/>
      <c r="N55" s="53"/>
      <c r="O55" s="42"/>
      <c r="P55" s="42"/>
      <c r="Q55" s="15"/>
      <c r="T55" s="8"/>
      <c r="U55" s="90"/>
    </row>
    <row r="56" spans="1:21" s="51" customFormat="1" ht="20.100000000000001" customHeight="1" x14ac:dyDescent="0.25">
      <c r="A56" s="72" t="s">
        <v>78</v>
      </c>
      <c r="B56" s="90" t="s">
        <v>161</v>
      </c>
      <c r="C56" s="73" t="s">
        <v>15</v>
      </c>
      <c r="D56" s="74"/>
      <c r="E56" s="74"/>
      <c r="F56" s="47"/>
      <c r="G56" s="48"/>
      <c r="H56" s="49"/>
      <c r="I56" s="48"/>
      <c r="J56" s="49"/>
      <c r="K56" s="48"/>
      <c r="L56" s="31"/>
      <c r="M56" s="30"/>
      <c r="N56" s="53"/>
      <c r="O56" s="42"/>
      <c r="P56" s="42"/>
      <c r="Q56" s="15"/>
      <c r="T56" s="8"/>
      <c r="U56" s="90"/>
    </row>
    <row r="57" spans="1:21" s="51" customFormat="1" ht="20.100000000000001" customHeight="1" x14ac:dyDescent="0.25">
      <c r="A57" s="72" t="s">
        <v>79</v>
      </c>
      <c r="B57" s="90" t="s">
        <v>162</v>
      </c>
      <c r="C57" s="46" t="s">
        <v>16</v>
      </c>
      <c r="D57" s="47"/>
      <c r="E57" s="47"/>
      <c r="F57" s="47"/>
      <c r="G57" s="48"/>
      <c r="H57" s="49"/>
      <c r="I57" s="48"/>
      <c r="J57" s="49"/>
      <c r="K57" s="48"/>
      <c r="L57" s="31"/>
      <c r="M57" s="30"/>
      <c r="N57" s="41"/>
      <c r="O57" s="42"/>
      <c r="P57" s="42"/>
      <c r="Q57" s="15"/>
      <c r="T57" s="8"/>
      <c r="U57" s="90"/>
    </row>
    <row r="58" spans="1:21" s="51" customFormat="1" ht="20.100000000000001" customHeight="1" x14ac:dyDescent="0.25">
      <c r="A58" s="72" t="s">
        <v>80</v>
      </c>
      <c r="B58" s="90" t="s">
        <v>163</v>
      </c>
      <c r="C58" s="73" t="s">
        <v>15</v>
      </c>
      <c r="D58" s="74"/>
      <c r="E58" s="74"/>
      <c r="F58" s="47"/>
      <c r="G58" s="48"/>
      <c r="H58" s="49"/>
      <c r="I58" s="48"/>
      <c r="J58" s="49"/>
      <c r="K58" s="48"/>
      <c r="L58" s="31"/>
      <c r="M58" s="30"/>
      <c r="N58" s="53"/>
      <c r="O58" s="42"/>
      <c r="P58" s="42"/>
      <c r="Q58" s="15"/>
      <c r="T58" s="8"/>
      <c r="U58" s="90"/>
    </row>
    <row r="59" spans="1:21" s="51" customFormat="1" ht="20.100000000000001" customHeight="1" x14ac:dyDescent="0.25">
      <c r="A59" s="72" t="s">
        <v>81</v>
      </c>
      <c r="B59" s="90" t="s">
        <v>164</v>
      </c>
      <c r="C59" s="46" t="s">
        <v>16</v>
      </c>
      <c r="D59" s="47"/>
      <c r="E59" s="47"/>
      <c r="F59" s="47"/>
      <c r="G59" s="48"/>
      <c r="H59" s="49"/>
      <c r="I59" s="48"/>
      <c r="J59" s="49"/>
      <c r="K59" s="48"/>
      <c r="L59" s="31"/>
      <c r="M59" s="30"/>
      <c r="N59" s="53"/>
      <c r="O59" s="42"/>
      <c r="P59" s="42"/>
      <c r="Q59" s="15"/>
      <c r="T59" s="8"/>
      <c r="U59" s="90"/>
    </row>
    <row r="60" spans="1:21" s="51" customFormat="1" ht="20.100000000000001" customHeight="1" x14ac:dyDescent="0.25">
      <c r="A60" s="72" t="s">
        <v>82</v>
      </c>
      <c r="B60" s="90" t="s">
        <v>165</v>
      </c>
      <c r="C60" s="46" t="s">
        <v>16</v>
      </c>
      <c r="D60" s="47"/>
      <c r="E60" s="47"/>
      <c r="F60" s="47"/>
      <c r="G60" s="48"/>
      <c r="H60" s="49"/>
      <c r="I60" s="48"/>
      <c r="J60" s="49"/>
      <c r="K60" s="48"/>
      <c r="L60" s="31"/>
      <c r="M60" s="30"/>
      <c r="N60" s="53"/>
      <c r="O60" s="42"/>
      <c r="P60" s="42"/>
      <c r="Q60" s="15"/>
      <c r="T60" s="8"/>
      <c r="U60" s="90"/>
    </row>
    <row r="61" spans="1:21" s="51" customFormat="1" ht="20.100000000000001" customHeight="1" thickBot="1" x14ac:dyDescent="0.3">
      <c r="A61" s="75" t="s">
        <v>83</v>
      </c>
      <c r="B61" s="90" t="s">
        <v>166</v>
      </c>
      <c r="C61" s="76" t="s">
        <v>16</v>
      </c>
      <c r="D61" s="57"/>
      <c r="E61" s="77"/>
      <c r="F61" s="57"/>
      <c r="G61" s="58"/>
      <c r="H61" s="59"/>
      <c r="I61" s="58"/>
      <c r="J61" s="59"/>
      <c r="K61" s="58"/>
      <c r="L61" s="60"/>
      <c r="M61" s="32"/>
      <c r="N61" s="78"/>
      <c r="O61" s="44"/>
      <c r="P61" s="44"/>
      <c r="Q61" s="17"/>
      <c r="T61" s="8"/>
      <c r="U61" s="90"/>
    </row>
    <row r="81" spans="21:21" x14ac:dyDescent="0.25">
      <c r="U81" s="6"/>
    </row>
  </sheetData>
  <sheetProtection password="EF2D" sheet="1" objects="1" scenarios="1"/>
  <mergeCells count="15">
    <mergeCell ref="A2:A4"/>
    <mergeCell ref="C2:F2"/>
    <mergeCell ref="G2:L2"/>
    <mergeCell ref="K3:L3"/>
    <mergeCell ref="B2:B4"/>
    <mergeCell ref="C3:C4"/>
    <mergeCell ref="D3:D4"/>
    <mergeCell ref="E3:E4"/>
    <mergeCell ref="F3:F4"/>
    <mergeCell ref="G3:J3"/>
    <mergeCell ref="N2:N4"/>
    <mergeCell ref="O2:O4"/>
    <mergeCell ref="P2:P4"/>
    <mergeCell ref="Q2:Q4"/>
    <mergeCell ref="M2:M4"/>
  </mergeCells>
  <pageMargins left="0" right="0" top="0.39409448818897641" bottom="0.39409448818897641" header="0" footer="0"/>
  <pageSetup paperSize="9" scale="35" orientation="landscape" horizontalDpi="1200" verticalDpi="1200" r:id="rId1"/>
  <headerFooter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1" workbookViewId="0">
      <selection activeCell="D15" sqref="D15"/>
    </sheetView>
  </sheetViews>
  <sheetFormatPr defaultRowHeight="14.25" x14ac:dyDescent="0.2"/>
  <cols>
    <col min="3" max="3" width="109" customWidth="1"/>
    <col min="4" max="4" width="98" customWidth="1"/>
  </cols>
  <sheetData>
    <row r="1" spans="1:4" ht="15" thickBot="1" x14ac:dyDescent="0.25">
      <c r="A1" s="79" t="s">
        <v>1</v>
      </c>
      <c r="B1" s="79"/>
      <c r="C1" s="91" t="s">
        <v>1</v>
      </c>
      <c r="D1" s="79" t="s">
        <v>2</v>
      </c>
    </row>
    <row r="2" spans="1:4" x14ac:dyDescent="0.2">
      <c r="A2" s="79" t="s">
        <v>2</v>
      </c>
      <c r="B2" s="79"/>
      <c r="C2" s="92" t="s">
        <v>48</v>
      </c>
      <c r="D2" s="94" t="s">
        <v>70</v>
      </c>
    </row>
    <row r="3" spans="1:4" x14ac:dyDescent="0.2">
      <c r="A3" s="79"/>
      <c r="B3" s="79"/>
      <c r="C3" s="93" t="s">
        <v>84</v>
      </c>
      <c r="D3" s="95" t="s">
        <v>92</v>
      </c>
    </row>
    <row r="4" spans="1:4" x14ac:dyDescent="0.2">
      <c r="A4" s="79"/>
      <c r="B4" s="79"/>
      <c r="C4" s="93" t="s">
        <v>85</v>
      </c>
      <c r="D4" s="95" t="s">
        <v>93</v>
      </c>
    </row>
    <row r="5" spans="1:4" x14ac:dyDescent="0.2">
      <c r="A5" s="79"/>
      <c r="B5" s="79"/>
      <c r="C5" s="93" t="s">
        <v>86</v>
      </c>
      <c r="D5" s="95" t="s">
        <v>94</v>
      </c>
    </row>
  </sheetData>
  <sheetProtection password="EF2D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90" zoomScaleNormal="90" workbookViewId="0"/>
  </sheetViews>
  <sheetFormatPr defaultRowHeight="14.25" x14ac:dyDescent="0.2"/>
  <cols>
    <col min="1" max="1" width="4.125" style="5" customWidth="1"/>
    <col min="2" max="2" width="7.125" style="5" customWidth="1"/>
    <col min="3" max="3" width="102.25" style="5" customWidth="1"/>
    <col min="4" max="4" width="146.5" style="5" customWidth="1"/>
    <col min="5" max="5" width="8.5" style="5" customWidth="1"/>
    <col min="6" max="7" width="52.625" style="5" customWidth="1"/>
    <col min="8" max="16384" width="9" style="5"/>
  </cols>
  <sheetData>
    <row r="1" spans="1:7" s="8" customFormat="1" ht="60" customHeight="1" thickBot="1" x14ac:dyDescent="0.25">
      <c r="A1" s="100"/>
      <c r="B1" s="101" t="s">
        <v>198</v>
      </c>
      <c r="C1" s="101" t="s">
        <v>199</v>
      </c>
      <c r="D1" s="101" t="s">
        <v>200</v>
      </c>
      <c r="E1" s="102"/>
      <c r="F1" s="102"/>
      <c r="G1" s="102"/>
    </row>
    <row r="2" spans="1:7" ht="24.95" customHeight="1" x14ac:dyDescent="0.2">
      <c r="A2" s="291" t="s">
        <v>37</v>
      </c>
      <c r="B2" s="141" t="s">
        <v>110</v>
      </c>
      <c r="C2" s="145" t="s">
        <v>48</v>
      </c>
      <c r="D2" s="150" t="s">
        <v>7</v>
      </c>
    </row>
    <row r="3" spans="1:7" ht="24.95" customHeight="1" x14ac:dyDescent="0.2">
      <c r="A3" s="291"/>
      <c r="B3" s="142" t="s">
        <v>111</v>
      </c>
      <c r="C3" s="146" t="s">
        <v>84</v>
      </c>
      <c r="D3" s="151" t="s">
        <v>7</v>
      </c>
    </row>
    <row r="4" spans="1:7" ht="24.95" customHeight="1" x14ac:dyDescent="0.2">
      <c r="A4" s="291"/>
      <c r="B4" s="142" t="s">
        <v>112</v>
      </c>
      <c r="C4" s="146" t="s">
        <v>85</v>
      </c>
      <c r="D4" s="152" t="s">
        <v>7</v>
      </c>
    </row>
    <row r="5" spans="1:7" ht="24.95" customHeight="1" x14ac:dyDescent="0.2">
      <c r="A5" s="291"/>
      <c r="B5" s="142" t="s">
        <v>113</v>
      </c>
      <c r="C5" s="146" t="s">
        <v>86</v>
      </c>
      <c r="D5" s="151" t="s">
        <v>7</v>
      </c>
    </row>
    <row r="6" spans="1:7" ht="24.95" customHeight="1" x14ac:dyDescent="0.2">
      <c r="A6" s="291"/>
      <c r="B6" s="153" t="s">
        <v>114</v>
      </c>
      <c r="C6" s="154" t="s">
        <v>87</v>
      </c>
      <c r="D6" s="164" t="s">
        <v>7</v>
      </c>
    </row>
    <row r="7" spans="1:7" ht="24.95" customHeight="1" x14ac:dyDescent="0.2">
      <c r="A7" s="291"/>
      <c r="B7" s="153" t="s">
        <v>115</v>
      </c>
      <c r="C7" s="154" t="s">
        <v>49</v>
      </c>
      <c r="D7" s="164" t="s">
        <v>7</v>
      </c>
    </row>
    <row r="8" spans="1:7" ht="24.95" customHeight="1" x14ac:dyDescent="0.2">
      <c r="A8" s="291"/>
      <c r="B8" s="153" t="s">
        <v>116</v>
      </c>
      <c r="C8" s="154" t="s">
        <v>88</v>
      </c>
      <c r="D8" s="164" t="s">
        <v>7</v>
      </c>
    </row>
    <row r="9" spans="1:7" ht="24.95" customHeight="1" x14ac:dyDescent="0.2">
      <c r="A9" s="291"/>
      <c r="B9" s="153" t="s">
        <v>117</v>
      </c>
      <c r="C9" s="154" t="s">
        <v>89</v>
      </c>
      <c r="D9" s="164" t="s">
        <v>7</v>
      </c>
    </row>
    <row r="10" spans="1:7" ht="24.95" customHeight="1" x14ac:dyDescent="0.2">
      <c r="A10" s="291"/>
      <c r="B10" s="153" t="s">
        <v>118</v>
      </c>
      <c r="C10" s="154" t="s">
        <v>90</v>
      </c>
      <c r="D10" s="164" t="s">
        <v>7</v>
      </c>
    </row>
    <row r="11" spans="1:7" ht="24.95" customHeight="1" x14ac:dyDescent="0.2">
      <c r="A11" s="291"/>
      <c r="B11" s="153" t="s">
        <v>119</v>
      </c>
      <c r="C11" s="154" t="s">
        <v>91</v>
      </c>
      <c r="D11" s="164" t="s">
        <v>7</v>
      </c>
    </row>
    <row r="12" spans="1:7" ht="24.95" customHeight="1" x14ac:dyDescent="0.2">
      <c r="A12" s="291"/>
      <c r="B12" s="153" t="s">
        <v>120</v>
      </c>
      <c r="C12" s="154" t="s">
        <v>50</v>
      </c>
      <c r="D12" s="164" t="s">
        <v>7</v>
      </c>
    </row>
    <row r="13" spans="1:7" ht="24.95" customHeight="1" x14ac:dyDescent="0.2">
      <c r="A13" s="291"/>
      <c r="B13" s="153" t="s">
        <v>121</v>
      </c>
      <c r="C13" s="154" t="s">
        <v>51</v>
      </c>
      <c r="D13" s="164" t="s">
        <v>7</v>
      </c>
    </row>
    <row r="14" spans="1:7" ht="24.95" customHeight="1" x14ac:dyDescent="0.2">
      <c r="A14" s="291"/>
      <c r="B14" s="153" t="s">
        <v>228</v>
      </c>
      <c r="C14" s="154" t="s">
        <v>227</v>
      </c>
      <c r="D14" s="164" t="s">
        <v>7</v>
      </c>
    </row>
    <row r="15" spans="1:7" ht="24.95" customHeight="1" x14ac:dyDescent="0.2">
      <c r="A15" s="291"/>
      <c r="B15" s="153" t="s">
        <v>122</v>
      </c>
      <c r="C15" s="154" t="s">
        <v>52</v>
      </c>
      <c r="D15" s="164" t="s">
        <v>7</v>
      </c>
    </row>
    <row r="16" spans="1:7" ht="24.95" customHeight="1" x14ac:dyDescent="0.2">
      <c r="A16" s="291"/>
      <c r="B16" s="153" t="s">
        <v>123</v>
      </c>
      <c r="C16" s="155" t="s">
        <v>53</v>
      </c>
      <c r="D16" s="165" t="s">
        <v>7</v>
      </c>
    </row>
    <row r="17" spans="1:14" ht="24.95" customHeight="1" x14ac:dyDescent="0.2">
      <c r="A17" s="291"/>
      <c r="B17" s="153" t="s">
        <v>124</v>
      </c>
      <c r="C17" s="155" t="s">
        <v>54</v>
      </c>
      <c r="D17" s="165"/>
    </row>
    <row r="18" spans="1:14" ht="24.95" customHeight="1" x14ac:dyDescent="0.2">
      <c r="A18" s="291"/>
      <c r="B18" s="153" t="s">
        <v>125</v>
      </c>
      <c r="C18" s="155" t="s">
        <v>55</v>
      </c>
      <c r="D18" s="165" t="s">
        <v>7</v>
      </c>
    </row>
    <row r="19" spans="1:14" ht="24.95" customHeight="1" x14ac:dyDescent="0.2">
      <c r="A19" s="291"/>
      <c r="B19" s="153" t="s">
        <v>126</v>
      </c>
      <c r="C19" s="155" t="s">
        <v>56</v>
      </c>
      <c r="D19" s="165" t="s">
        <v>7</v>
      </c>
    </row>
    <row r="20" spans="1:14" ht="24.95" customHeight="1" x14ac:dyDescent="0.2">
      <c r="A20" s="291"/>
      <c r="B20" s="153" t="s">
        <v>127</v>
      </c>
      <c r="C20" s="155" t="s">
        <v>57</v>
      </c>
      <c r="D20" s="165" t="s">
        <v>7</v>
      </c>
    </row>
    <row r="21" spans="1:14" ht="24.95" customHeight="1" x14ac:dyDescent="0.2">
      <c r="A21" s="291"/>
      <c r="B21" s="153" t="s">
        <v>128</v>
      </c>
      <c r="C21" s="155" t="s">
        <v>58</v>
      </c>
      <c r="D21" s="165" t="s">
        <v>7</v>
      </c>
    </row>
    <row r="22" spans="1:14" ht="24.95" customHeight="1" x14ac:dyDescent="0.2">
      <c r="A22" s="291"/>
      <c r="B22" s="153" t="s">
        <v>129</v>
      </c>
      <c r="C22" s="155" t="s">
        <v>59</v>
      </c>
      <c r="D22" s="165" t="s">
        <v>7</v>
      </c>
    </row>
    <row r="23" spans="1:14" ht="24.95" customHeight="1" x14ac:dyDescent="0.2">
      <c r="A23" s="291"/>
      <c r="B23" s="153" t="s">
        <v>130</v>
      </c>
      <c r="C23" s="155" t="s">
        <v>60</v>
      </c>
      <c r="D23" s="165" t="s">
        <v>7</v>
      </c>
    </row>
    <row r="24" spans="1:14" ht="24.95" customHeight="1" x14ac:dyDescent="0.2">
      <c r="A24" s="291"/>
      <c r="B24" s="153" t="s">
        <v>131</v>
      </c>
      <c r="C24" s="155" t="s">
        <v>61</v>
      </c>
      <c r="D24" s="165" t="s">
        <v>7</v>
      </c>
    </row>
    <row r="25" spans="1:14" ht="24.95" customHeight="1" x14ac:dyDescent="0.2">
      <c r="A25" s="291"/>
      <c r="B25" s="153" t="s">
        <v>132</v>
      </c>
      <c r="C25" s="155" t="s">
        <v>62</v>
      </c>
      <c r="D25" s="165" t="s">
        <v>7</v>
      </c>
    </row>
    <row r="26" spans="1:14" ht="24.95" customHeight="1" x14ac:dyDescent="0.2">
      <c r="A26" s="291"/>
      <c r="B26" s="153" t="s">
        <v>133</v>
      </c>
      <c r="C26" s="155" t="s">
        <v>63</v>
      </c>
      <c r="D26" s="165" t="s">
        <v>7</v>
      </c>
    </row>
    <row r="27" spans="1:14" ht="24.95" customHeight="1" x14ac:dyDescent="0.2">
      <c r="A27" s="291"/>
      <c r="B27" s="153" t="s">
        <v>134</v>
      </c>
      <c r="C27" s="155" t="s">
        <v>64</v>
      </c>
      <c r="D27" s="165" t="s">
        <v>7</v>
      </c>
      <c r="H27" s="103"/>
      <c r="I27" s="103"/>
      <c r="J27" s="103"/>
      <c r="K27" s="103"/>
      <c r="L27" s="103"/>
      <c r="M27" s="103"/>
      <c r="N27" s="103"/>
    </row>
    <row r="28" spans="1:14" ht="24.95" customHeight="1" x14ac:dyDescent="0.2">
      <c r="A28" s="291"/>
      <c r="B28" s="153" t="s">
        <v>135</v>
      </c>
      <c r="C28" s="155" t="s">
        <v>65</v>
      </c>
      <c r="D28" s="165" t="s">
        <v>7</v>
      </c>
      <c r="H28" s="103"/>
      <c r="I28" s="103"/>
      <c r="J28" s="103"/>
      <c r="K28" s="103"/>
      <c r="L28" s="103"/>
      <c r="M28" s="103"/>
      <c r="N28" s="103"/>
    </row>
    <row r="29" spans="1:14" ht="24.95" customHeight="1" x14ac:dyDescent="0.2">
      <c r="A29" s="291"/>
      <c r="B29" s="153" t="s">
        <v>136</v>
      </c>
      <c r="C29" s="156" t="s">
        <v>66</v>
      </c>
      <c r="D29" s="166" t="s">
        <v>7</v>
      </c>
      <c r="H29" s="103"/>
      <c r="I29" s="103"/>
      <c r="J29" s="103"/>
      <c r="K29" s="103"/>
      <c r="L29" s="103"/>
      <c r="M29" s="103"/>
      <c r="N29" s="103"/>
    </row>
    <row r="30" spans="1:14" ht="24.95" customHeight="1" x14ac:dyDescent="0.2">
      <c r="A30" s="291"/>
      <c r="B30" s="153" t="s">
        <v>137</v>
      </c>
      <c r="C30" s="156" t="s">
        <v>67</v>
      </c>
      <c r="D30" s="166" t="s">
        <v>7</v>
      </c>
      <c r="H30" s="103"/>
      <c r="I30" s="103"/>
      <c r="J30" s="103"/>
      <c r="K30" s="103"/>
      <c r="L30" s="103"/>
      <c r="M30" s="103"/>
      <c r="N30" s="103"/>
    </row>
    <row r="31" spans="1:14" ht="24.95" customHeight="1" x14ac:dyDescent="0.2">
      <c r="A31" s="291"/>
      <c r="B31" s="153" t="s">
        <v>234</v>
      </c>
      <c r="C31" s="156" t="s">
        <v>233</v>
      </c>
      <c r="D31" s="166" t="s">
        <v>7</v>
      </c>
      <c r="H31" s="103"/>
      <c r="I31" s="103"/>
      <c r="J31" s="103"/>
      <c r="K31" s="103"/>
      <c r="L31" s="103"/>
      <c r="M31" s="103"/>
      <c r="N31" s="103"/>
    </row>
    <row r="32" spans="1:14" ht="24.95" customHeight="1" x14ac:dyDescent="0.2">
      <c r="A32" s="291"/>
      <c r="B32" s="153" t="s">
        <v>138</v>
      </c>
      <c r="C32" s="156" t="s">
        <v>105</v>
      </c>
      <c r="D32" s="166" t="s">
        <v>7</v>
      </c>
      <c r="H32" s="103"/>
      <c r="I32" s="103"/>
      <c r="J32" s="103"/>
      <c r="K32" s="103"/>
      <c r="L32" s="103"/>
      <c r="M32" s="103"/>
      <c r="N32" s="103"/>
    </row>
    <row r="33" spans="1:14" ht="24.95" customHeight="1" x14ac:dyDescent="0.2">
      <c r="A33" s="291"/>
      <c r="B33" s="153" t="s">
        <v>139</v>
      </c>
      <c r="C33" s="156" t="s">
        <v>108</v>
      </c>
      <c r="D33" s="166" t="s">
        <v>7</v>
      </c>
      <c r="H33" s="103"/>
      <c r="I33" s="103"/>
      <c r="J33" s="103"/>
      <c r="K33" s="103"/>
      <c r="L33" s="103"/>
      <c r="M33" s="103"/>
      <c r="N33" s="103"/>
    </row>
    <row r="34" spans="1:14" ht="24.95" customHeight="1" x14ac:dyDescent="0.2">
      <c r="A34" s="291"/>
      <c r="B34" s="153" t="s">
        <v>140</v>
      </c>
      <c r="C34" s="156" t="s">
        <v>68</v>
      </c>
      <c r="D34" s="166" t="s">
        <v>7</v>
      </c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ht="24.95" customHeight="1" thickBot="1" x14ac:dyDescent="0.25">
      <c r="A35" s="291"/>
      <c r="B35" s="157" t="s">
        <v>141</v>
      </c>
      <c r="C35" s="158" t="s">
        <v>69</v>
      </c>
      <c r="D35" s="166" t="s">
        <v>7</v>
      </c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ht="24.95" customHeight="1" x14ac:dyDescent="0.2">
      <c r="A36" s="292" t="s">
        <v>38</v>
      </c>
      <c r="B36" s="143" t="s">
        <v>142</v>
      </c>
      <c r="C36" s="147" t="s">
        <v>70</v>
      </c>
      <c r="D36" s="149" t="s">
        <v>7</v>
      </c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ht="24.95" customHeight="1" x14ac:dyDescent="0.2">
      <c r="A37" s="292"/>
      <c r="B37" s="144" t="s">
        <v>143</v>
      </c>
      <c r="C37" s="148" t="s">
        <v>92</v>
      </c>
      <c r="D37" s="149" t="s">
        <v>7</v>
      </c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 ht="24.95" customHeight="1" x14ac:dyDescent="0.2">
      <c r="A38" s="292"/>
      <c r="B38" s="144" t="s">
        <v>144</v>
      </c>
      <c r="C38" s="148" t="s">
        <v>93</v>
      </c>
      <c r="D38" s="149" t="s">
        <v>7</v>
      </c>
      <c r="F38" s="103"/>
      <c r="G38" s="103"/>
      <c r="H38" s="103"/>
      <c r="I38" s="103"/>
      <c r="J38" s="103"/>
      <c r="K38" s="103"/>
      <c r="L38" s="103"/>
      <c r="M38" s="103"/>
      <c r="N38" s="103"/>
    </row>
    <row r="39" spans="1:14" ht="24.95" customHeight="1" x14ac:dyDescent="0.2">
      <c r="A39" s="292"/>
      <c r="B39" s="144" t="s">
        <v>145</v>
      </c>
      <c r="C39" s="148" t="s">
        <v>94</v>
      </c>
      <c r="D39" s="149" t="s">
        <v>7</v>
      </c>
    </row>
    <row r="40" spans="1:14" ht="24.95" customHeight="1" x14ac:dyDescent="0.2">
      <c r="A40" s="292"/>
      <c r="B40" s="159" t="s">
        <v>146</v>
      </c>
      <c r="C40" s="160" t="s">
        <v>95</v>
      </c>
      <c r="D40" s="167" t="s">
        <v>7</v>
      </c>
    </row>
    <row r="41" spans="1:14" ht="24.95" customHeight="1" x14ac:dyDescent="0.2">
      <c r="A41" s="292"/>
      <c r="B41" s="159" t="s">
        <v>226</v>
      </c>
      <c r="C41" s="160" t="s">
        <v>225</v>
      </c>
      <c r="D41" s="167" t="s">
        <v>7</v>
      </c>
    </row>
    <row r="42" spans="1:14" ht="24.95" customHeight="1" x14ac:dyDescent="0.2">
      <c r="A42" s="292"/>
      <c r="B42" s="159" t="s">
        <v>147</v>
      </c>
      <c r="C42" s="160" t="s">
        <v>96</v>
      </c>
      <c r="D42" s="167" t="s">
        <v>7</v>
      </c>
    </row>
    <row r="43" spans="1:14" ht="24.95" customHeight="1" x14ac:dyDescent="0.2">
      <c r="A43" s="292"/>
      <c r="B43" s="159" t="s">
        <v>148</v>
      </c>
      <c r="C43" s="160" t="s">
        <v>97</v>
      </c>
      <c r="D43" s="167" t="s">
        <v>7</v>
      </c>
    </row>
    <row r="44" spans="1:14" ht="24.95" customHeight="1" x14ac:dyDescent="0.2">
      <c r="A44" s="292"/>
      <c r="B44" s="159" t="s">
        <v>149</v>
      </c>
      <c r="C44" s="160" t="s">
        <v>98</v>
      </c>
      <c r="D44" s="167" t="s">
        <v>7</v>
      </c>
    </row>
    <row r="45" spans="1:14" ht="24.95" customHeight="1" x14ac:dyDescent="0.2">
      <c r="A45" s="292"/>
      <c r="B45" s="159" t="s">
        <v>150</v>
      </c>
      <c r="C45" s="160" t="s">
        <v>99</v>
      </c>
      <c r="D45" s="167" t="s">
        <v>7</v>
      </c>
    </row>
    <row r="46" spans="1:14" ht="24.95" customHeight="1" x14ac:dyDescent="0.2">
      <c r="A46" s="292"/>
      <c r="B46" s="159" t="s">
        <v>151</v>
      </c>
      <c r="C46" s="160" t="s">
        <v>71</v>
      </c>
      <c r="D46" s="167" t="s">
        <v>7</v>
      </c>
    </row>
    <row r="47" spans="1:14" ht="24.95" customHeight="1" x14ac:dyDescent="0.2">
      <c r="A47" s="292"/>
      <c r="B47" s="159" t="s">
        <v>152</v>
      </c>
      <c r="C47" s="160" t="s">
        <v>72</v>
      </c>
      <c r="D47" s="167" t="s">
        <v>7</v>
      </c>
    </row>
    <row r="48" spans="1:14" ht="24.95" customHeight="1" x14ac:dyDescent="0.2">
      <c r="A48" s="292"/>
      <c r="B48" s="159" t="s">
        <v>153</v>
      </c>
      <c r="C48" s="160" t="s">
        <v>73</v>
      </c>
      <c r="D48" s="167" t="s">
        <v>7</v>
      </c>
    </row>
    <row r="49" spans="1:4" ht="24.95" customHeight="1" x14ac:dyDescent="0.2">
      <c r="A49" s="292"/>
      <c r="B49" s="159" t="s">
        <v>154</v>
      </c>
      <c r="C49" s="160" t="s">
        <v>74</v>
      </c>
      <c r="D49" s="167" t="s">
        <v>7</v>
      </c>
    </row>
    <row r="50" spans="1:4" ht="24.95" customHeight="1" x14ac:dyDescent="0.2">
      <c r="A50" s="292"/>
      <c r="B50" s="159" t="s">
        <v>155</v>
      </c>
      <c r="C50" s="160" t="s">
        <v>186</v>
      </c>
      <c r="D50" s="167" t="s">
        <v>7</v>
      </c>
    </row>
    <row r="51" spans="1:4" ht="24.95" customHeight="1" x14ac:dyDescent="0.2">
      <c r="A51" s="292"/>
      <c r="B51" s="159" t="s">
        <v>156</v>
      </c>
      <c r="C51" s="160" t="s">
        <v>107</v>
      </c>
      <c r="D51" s="167" t="s">
        <v>7</v>
      </c>
    </row>
    <row r="52" spans="1:4" ht="24.95" customHeight="1" x14ac:dyDescent="0.2">
      <c r="A52" s="292"/>
      <c r="B52" s="159" t="s">
        <v>157</v>
      </c>
      <c r="C52" s="160" t="s">
        <v>100</v>
      </c>
      <c r="D52" s="167" t="s">
        <v>7</v>
      </c>
    </row>
    <row r="53" spans="1:4" ht="24.95" customHeight="1" x14ac:dyDescent="0.2">
      <c r="A53" s="292"/>
      <c r="B53" s="159" t="s">
        <v>158</v>
      </c>
      <c r="C53" s="160" t="s">
        <v>75</v>
      </c>
      <c r="D53" s="167" t="s">
        <v>7</v>
      </c>
    </row>
    <row r="54" spans="1:4" ht="24.95" customHeight="1" x14ac:dyDescent="0.2">
      <c r="A54" s="292"/>
      <c r="B54" s="159" t="s">
        <v>230</v>
      </c>
      <c r="C54" s="160" t="s">
        <v>229</v>
      </c>
      <c r="D54" s="167" t="s">
        <v>7</v>
      </c>
    </row>
    <row r="55" spans="1:4" ht="24.95" customHeight="1" x14ac:dyDescent="0.2">
      <c r="A55" s="292"/>
      <c r="B55" s="159" t="s">
        <v>159</v>
      </c>
      <c r="C55" s="160" t="s">
        <v>76</v>
      </c>
      <c r="D55" s="167" t="s">
        <v>7</v>
      </c>
    </row>
    <row r="56" spans="1:4" ht="24.95" customHeight="1" x14ac:dyDescent="0.2">
      <c r="A56" s="292"/>
      <c r="B56" s="159" t="s">
        <v>232</v>
      </c>
      <c r="C56" s="160" t="s">
        <v>231</v>
      </c>
      <c r="D56" s="167" t="s">
        <v>7</v>
      </c>
    </row>
    <row r="57" spans="1:4" ht="24.95" customHeight="1" x14ac:dyDescent="0.2">
      <c r="A57" s="292"/>
      <c r="B57" s="159" t="s">
        <v>160</v>
      </c>
      <c r="C57" s="160" t="s">
        <v>77</v>
      </c>
      <c r="D57" s="167" t="s">
        <v>7</v>
      </c>
    </row>
    <row r="58" spans="1:4" ht="24.95" customHeight="1" x14ac:dyDescent="0.2">
      <c r="A58" s="292"/>
      <c r="B58" s="159" t="s">
        <v>161</v>
      </c>
      <c r="C58" s="161" t="s">
        <v>78</v>
      </c>
      <c r="D58" s="168" t="s">
        <v>7</v>
      </c>
    </row>
    <row r="59" spans="1:4" ht="24.95" customHeight="1" x14ac:dyDescent="0.2">
      <c r="A59" s="292"/>
      <c r="B59" s="159" t="s">
        <v>162</v>
      </c>
      <c r="C59" s="161" t="s">
        <v>79</v>
      </c>
      <c r="D59" s="168" t="s">
        <v>7</v>
      </c>
    </row>
    <row r="60" spans="1:4" ht="24.95" customHeight="1" x14ac:dyDescent="0.2">
      <c r="A60" s="292"/>
      <c r="B60" s="159" t="s">
        <v>163</v>
      </c>
      <c r="C60" s="161" t="s">
        <v>80</v>
      </c>
      <c r="D60" s="168" t="s">
        <v>7</v>
      </c>
    </row>
    <row r="61" spans="1:4" ht="24.95" customHeight="1" x14ac:dyDescent="0.2">
      <c r="A61" s="292"/>
      <c r="B61" s="159" t="s">
        <v>164</v>
      </c>
      <c r="C61" s="161" t="s">
        <v>81</v>
      </c>
      <c r="D61" s="168" t="s">
        <v>7</v>
      </c>
    </row>
    <row r="62" spans="1:4" ht="24.95" customHeight="1" x14ac:dyDescent="0.2">
      <c r="A62" s="292"/>
      <c r="B62" s="159" t="s">
        <v>165</v>
      </c>
      <c r="C62" s="161" t="s">
        <v>82</v>
      </c>
      <c r="D62" s="168" t="s">
        <v>7</v>
      </c>
    </row>
    <row r="63" spans="1:4" ht="24.95" customHeight="1" thickBot="1" x14ac:dyDescent="0.25">
      <c r="A63" s="292"/>
      <c r="B63" s="162" t="s">
        <v>166</v>
      </c>
      <c r="C63" s="163" t="s">
        <v>83</v>
      </c>
      <c r="D63" s="168" t="s">
        <v>7</v>
      </c>
    </row>
  </sheetData>
  <sheetProtection password="EF2D" sheet="1" objects="1" scenarios="1"/>
  <mergeCells count="2">
    <mergeCell ref="A2:A35"/>
    <mergeCell ref="A36:A6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defaultRowHeight="14.25" x14ac:dyDescent="0.2"/>
  <cols>
    <col min="1" max="1" width="111.125" style="5" customWidth="1"/>
    <col min="2" max="2" width="7.125" style="5" customWidth="1"/>
    <col min="3" max="3" width="99.125" style="5" customWidth="1"/>
    <col min="4" max="4" width="8.5" style="5" customWidth="1"/>
    <col min="5" max="16384" width="9" style="5"/>
  </cols>
  <sheetData>
    <row r="1" spans="1:4" ht="61.5" customHeight="1" thickBot="1" x14ac:dyDescent="0.25">
      <c r="A1" s="96" t="s">
        <v>1</v>
      </c>
      <c r="B1" s="96"/>
      <c r="C1" s="96" t="s">
        <v>2</v>
      </c>
      <c r="D1" s="96"/>
    </row>
    <row r="2" spans="1:4" x14ac:dyDescent="0.2">
      <c r="A2" s="137" t="s">
        <v>48</v>
      </c>
      <c r="B2" s="122" t="s">
        <v>110</v>
      </c>
      <c r="C2" s="138" t="s">
        <v>70</v>
      </c>
      <c r="D2" s="122" t="s">
        <v>142</v>
      </c>
    </row>
    <row r="3" spans="1:4" x14ac:dyDescent="0.2">
      <c r="A3" s="139" t="s">
        <v>84</v>
      </c>
      <c r="B3" s="123" t="s">
        <v>111</v>
      </c>
      <c r="C3" s="140" t="s">
        <v>92</v>
      </c>
      <c r="D3" s="123" t="s">
        <v>143</v>
      </c>
    </row>
    <row r="4" spans="1:4" x14ac:dyDescent="0.2">
      <c r="A4" s="139" t="s">
        <v>85</v>
      </c>
      <c r="B4" s="123" t="s">
        <v>112</v>
      </c>
      <c r="C4" s="140" t="s">
        <v>93</v>
      </c>
      <c r="D4" s="123" t="s">
        <v>144</v>
      </c>
    </row>
    <row r="5" spans="1:4" x14ac:dyDescent="0.2">
      <c r="A5" s="139" t="s">
        <v>86</v>
      </c>
      <c r="B5" s="123" t="s">
        <v>113</v>
      </c>
      <c r="C5" s="140" t="s">
        <v>94</v>
      </c>
      <c r="D5" s="123" t="s">
        <v>145</v>
      </c>
    </row>
    <row r="6" spans="1:4" x14ac:dyDescent="0.2">
      <c r="A6" s="125" t="s">
        <v>87</v>
      </c>
      <c r="B6" s="126" t="s">
        <v>114</v>
      </c>
      <c r="C6" s="127" t="s">
        <v>95</v>
      </c>
      <c r="D6" s="126" t="s">
        <v>146</v>
      </c>
    </row>
    <row r="7" spans="1:4" x14ac:dyDescent="0.2">
      <c r="A7" s="125" t="s">
        <v>49</v>
      </c>
      <c r="B7" s="126" t="s">
        <v>115</v>
      </c>
      <c r="C7" s="127" t="s">
        <v>225</v>
      </c>
      <c r="D7" s="126" t="s">
        <v>226</v>
      </c>
    </row>
    <row r="8" spans="1:4" x14ac:dyDescent="0.2">
      <c r="A8" s="125" t="s">
        <v>88</v>
      </c>
      <c r="B8" s="126" t="s">
        <v>116</v>
      </c>
      <c r="C8" s="127" t="s">
        <v>96</v>
      </c>
      <c r="D8" s="126" t="s">
        <v>147</v>
      </c>
    </row>
    <row r="9" spans="1:4" x14ac:dyDescent="0.2">
      <c r="A9" s="125" t="s">
        <v>89</v>
      </c>
      <c r="B9" s="126" t="s">
        <v>117</v>
      </c>
      <c r="C9" s="127" t="s">
        <v>97</v>
      </c>
      <c r="D9" s="126" t="s">
        <v>148</v>
      </c>
    </row>
    <row r="10" spans="1:4" x14ac:dyDescent="0.2">
      <c r="A10" s="128" t="s">
        <v>90</v>
      </c>
      <c r="B10" s="126" t="s">
        <v>118</v>
      </c>
      <c r="C10" s="127" t="s">
        <v>98</v>
      </c>
      <c r="D10" s="126" t="s">
        <v>149</v>
      </c>
    </row>
    <row r="11" spans="1:4" x14ac:dyDescent="0.2">
      <c r="A11" s="128" t="s">
        <v>91</v>
      </c>
      <c r="B11" s="126" t="s">
        <v>119</v>
      </c>
      <c r="C11" s="127" t="s">
        <v>99</v>
      </c>
      <c r="D11" s="126" t="s">
        <v>150</v>
      </c>
    </row>
    <row r="12" spans="1:4" x14ac:dyDescent="0.2">
      <c r="A12" s="128" t="s">
        <v>50</v>
      </c>
      <c r="B12" s="126" t="s">
        <v>120</v>
      </c>
      <c r="C12" s="127" t="s">
        <v>71</v>
      </c>
      <c r="D12" s="126" t="s">
        <v>151</v>
      </c>
    </row>
    <row r="13" spans="1:4" x14ac:dyDescent="0.2">
      <c r="A13" s="128" t="s">
        <v>51</v>
      </c>
      <c r="B13" s="126" t="s">
        <v>121</v>
      </c>
      <c r="C13" s="127" t="s">
        <v>72</v>
      </c>
      <c r="D13" s="126" t="s">
        <v>152</v>
      </c>
    </row>
    <row r="14" spans="1:4" x14ac:dyDescent="0.2">
      <c r="A14" s="128" t="s">
        <v>227</v>
      </c>
      <c r="B14" s="126" t="s">
        <v>228</v>
      </c>
      <c r="C14" s="127" t="s">
        <v>73</v>
      </c>
      <c r="D14" s="126" t="s">
        <v>153</v>
      </c>
    </row>
    <row r="15" spans="1:4" x14ac:dyDescent="0.2">
      <c r="A15" s="128" t="s">
        <v>52</v>
      </c>
      <c r="B15" s="126" t="s">
        <v>122</v>
      </c>
      <c r="C15" s="127" t="s">
        <v>74</v>
      </c>
      <c r="D15" s="126" t="s">
        <v>154</v>
      </c>
    </row>
    <row r="16" spans="1:4" x14ac:dyDescent="0.2">
      <c r="A16" s="129" t="s">
        <v>53</v>
      </c>
      <c r="B16" s="126" t="s">
        <v>123</v>
      </c>
      <c r="C16" s="127" t="s">
        <v>186</v>
      </c>
      <c r="D16" s="126" t="s">
        <v>155</v>
      </c>
    </row>
    <row r="17" spans="1:4" x14ac:dyDescent="0.2">
      <c r="A17" s="129" t="s">
        <v>54</v>
      </c>
      <c r="B17" s="126" t="s">
        <v>124</v>
      </c>
      <c r="C17" s="127" t="s">
        <v>107</v>
      </c>
      <c r="D17" s="126" t="s">
        <v>156</v>
      </c>
    </row>
    <row r="18" spans="1:4" x14ac:dyDescent="0.2">
      <c r="A18" s="129" t="s">
        <v>55</v>
      </c>
      <c r="B18" s="126" t="s">
        <v>125</v>
      </c>
      <c r="C18" s="127" t="s">
        <v>100</v>
      </c>
      <c r="D18" s="126" t="s">
        <v>157</v>
      </c>
    </row>
    <row r="19" spans="1:4" x14ac:dyDescent="0.2">
      <c r="A19" s="129" t="s">
        <v>56</v>
      </c>
      <c r="B19" s="126" t="s">
        <v>126</v>
      </c>
      <c r="C19" s="127" t="s">
        <v>75</v>
      </c>
      <c r="D19" s="126" t="s">
        <v>158</v>
      </c>
    </row>
    <row r="20" spans="1:4" x14ac:dyDescent="0.2">
      <c r="A20" s="129" t="s">
        <v>57</v>
      </c>
      <c r="B20" s="126" t="s">
        <v>127</v>
      </c>
      <c r="C20" s="127" t="s">
        <v>229</v>
      </c>
      <c r="D20" s="126" t="s">
        <v>230</v>
      </c>
    </row>
    <row r="21" spans="1:4" x14ac:dyDescent="0.2">
      <c r="A21" s="129" t="s">
        <v>58</v>
      </c>
      <c r="B21" s="126" t="s">
        <v>128</v>
      </c>
      <c r="C21" s="127" t="s">
        <v>76</v>
      </c>
      <c r="D21" s="126" t="s">
        <v>159</v>
      </c>
    </row>
    <row r="22" spans="1:4" x14ac:dyDescent="0.2">
      <c r="A22" s="129" t="s">
        <v>59</v>
      </c>
      <c r="B22" s="126" t="s">
        <v>129</v>
      </c>
      <c r="C22" s="127" t="s">
        <v>231</v>
      </c>
      <c r="D22" s="126" t="s">
        <v>232</v>
      </c>
    </row>
    <row r="23" spans="1:4" x14ac:dyDescent="0.2">
      <c r="A23" s="129" t="s">
        <v>60</v>
      </c>
      <c r="B23" s="126" t="s">
        <v>130</v>
      </c>
      <c r="C23" s="127" t="s">
        <v>77</v>
      </c>
      <c r="D23" s="126" t="s">
        <v>160</v>
      </c>
    </row>
    <row r="24" spans="1:4" x14ac:dyDescent="0.2">
      <c r="A24" s="129" t="s">
        <v>61</v>
      </c>
      <c r="B24" s="126" t="s">
        <v>131</v>
      </c>
      <c r="C24" s="130" t="s">
        <v>78</v>
      </c>
      <c r="D24" s="126" t="s">
        <v>161</v>
      </c>
    </row>
    <row r="25" spans="1:4" x14ac:dyDescent="0.2">
      <c r="A25" s="129" t="s">
        <v>62</v>
      </c>
      <c r="B25" s="126" t="s">
        <v>132</v>
      </c>
      <c r="C25" s="130" t="s">
        <v>79</v>
      </c>
      <c r="D25" s="126" t="s">
        <v>162</v>
      </c>
    </row>
    <row r="26" spans="1:4" x14ac:dyDescent="0.2">
      <c r="A26" s="129" t="s">
        <v>63</v>
      </c>
      <c r="B26" s="126" t="s">
        <v>133</v>
      </c>
      <c r="C26" s="130" t="s">
        <v>80</v>
      </c>
      <c r="D26" s="126" t="s">
        <v>163</v>
      </c>
    </row>
    <row r="27" spans="1:4" x14ac:dyDescent="0.2">
      <c r="A27" s="129" t="s">
        <v>64</v>
      </c>
      <c r="B27" s="126" t="s">
        <v>134</v>
      </c>
      <c r="C27" s="130" t="s">
        <v>81</v>
      </c>
      <c r="D27" s="126" t="s">
        <v>164</v>
      </c>
    </row>
    <row r="28" spans="1:4" x14ac:dyDescent="0.2">
      <c r="A28" s="129" t="s">
        <v>65</v>
      </c>
      <c r="B28" s="126" t="s">
        <v>135</v>
      </c>
      <c r="C28" s="130" t="s">
        <v>82</v>
      </c>
      <c r="D28" s="126" t="s">
        <v>165</v>
      </c>
    </row>
    <row r="29" spans="1:4" ht="15" thickBot="1" x14ac:dyDescent="0.25">
      <c r="A29" s="133" t="s">
        <v>66</v>
      </c>
      <c r="B29" s="126" t="s">
        <v>136</v>
      </c>
      <c r="C29" s="131" t="s">
        <v>83</v>
      </c>
      <c r="D29" s="132" t="s">
        <v>166</v>
      </c>
    </row>
    <row r="30" spans="1:4" x14ac:dyDescent="0.2">
      <c r="A30" s="133" t="s">
        <v>67</v>
      </c>
      <c r="B30" s="126" t="s">
        <v>137</v>
      </c>
      <c r="C30" s="134"/>
      <c r="D30" s="134"/>
    </row>
    <row r="31" spans="1:4" x14ac:dyDescent="0.2">
      <c r="A31" s="133" t="s">
        <v>233</v>
      </c>
      <c r="B31" s="126" t="s">
        <v>234</v>
      </c>
      <c r="C31" s="134"/>
      <c r="D31" s="134"/>
    </row>
    <row r="32" spans="1:4" x14ac:dyDescent="0.2">
      <c r="A32" s="133" t="s">
        <v>105</v>
      </c>
      <c r="B32" s="126" t="s">
        <v>138</v>
      </c>
      <c r="C32" s="134"/>
      <c r="D32" s="134"/>
    </row>
    <row r="33" spans="1:4" x14ac:dyDescent="0.2">
      <c r="A33" s="133" t="s">
        <v>108</v>
      </c>
      <c r="B33" s="126" t="s">
        <v>139</v>
      </c>
      <c r="C33" s="135"/>
      <c r="D33" s="135"/>
    </row>
    <row r="34" spans="1:4" x14ac:dyDescent="0.2">
      <c r="A34" s="133" t="s">
        <v>68</v>
      </c>
      <c r="B34" s="126" t="s">
        <v>140</v>
      </c>
      <c r="C34" s="135"/>
      <c r="D34" s="135"/>
    </row>
    <row r="35" spans="1:4" ht="15" thickBot="1" x14ac:dyDescent="0.25">
      <c r="A35" s="136" t="s">
        <v>69</v>
      </c>
      <c r="B35" s="132" t="s">
        <v>141</v>
      </c>
      <c r="C35" s="135"/>
      <c r="D35" s="135"/>
    </row>
    <row r="37" spans="1:4" ht="15" x14ac:dyDescent="0.25">
      <c r="A37" s="124" t="s">
        <v>206</v>
      </c>
      <c r="B37" s="121"/>
      <c r="C37" s="121"/>
      <c r="D37" s="121"/>
    </row>
  </sheetData>
  <sheetProtection password="EF2D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80" zoomScaleNormal="80" workbookViewId="0"/>
  </sheetViews>
  <sheetFormatPr defaultRowHeight="14.25" x14ac:dyDescent="0.2"/>
  <cols>
    <col min="1" max="1" width="9" style="5"/>
    <col min="2" max="2" width="11.75" style="5" customWidth="1"/>
    <col min="3" max="3" width="36.75" style="5" customWidth="1"/>
    <col min="4" max="4" width="14.625" style="5" customWidth="1"/>
    <col min="5" max="5" width="10.125" style="5" customWidth="1"/>
    <col min="6" max="6" width="62.75" style="5" customWidth="1"/>
    <col min="7" max="7" width="21.125" style="5" customWidth="1"/>
    <col min="8" max="8" width="9.25" style="5" customWidth="1"/>
    <col min="9" max="9" width="57.125" style="5" customWidth="1"/>
    <col min="10" max="10" width="42.5" style="5" customWidth="1"/>
    <col min="11" max="16384" width="9" style="5"/>
  </cols>
  <sheetData>
    <row r="1" spans="1:10" ht="49.5" customHeight="1" x14ac:dyDescent="0.2"/>
    <row r="3" spans="1:10" s="98" customFormat="1" ht="15" x14ac:dyDescent="0.25">
      <c r="A3" s="98" t="s">
        <v>173</v>
      </c>
      <c r="B3" s="98" t="s">
        <v>174</v>
      </c>
      <c r="C3" s="98" t="s">
        <v>175</v>
      </c>
      <c r="D3" s="98" t="s">
        <v>176</v>
      </c>
      <c r="E3" s="293" t="s">
        <v>177</v>
      </c>
      <c r="F3" s="293"/>
      <c r="G3" s="293"/>
      <c r="H3" s="294" t="s">
        <v>178</v>
      </c>
      <c r="I3" s="294"/>
      <c r="J3" s="295"/>
    </row>
    <row r="4" spans="1:10" ht="24.95" customHeight="1" x14ac:dyDescent="0.2">
      <c r="A4" s="173" t="s">
        <v>179</v>
      </c>
      <c r="B4" s="174">
        <v>44146</v>
      </c>
      <c r="C4" s="175" t="s">
        <v>180</v>
      </c>
      <c r="D4" s="175"/>
      <c r="E4" s="169" t="s">
        <v>10</v>
      </c>
      <c r="F4" s="169" t="s">
        <v>10</v>
      </c>
      <c r="G4" s="169" t="s">
        <v>10</v>
      </c>
      <c r="H4" s="169" t="s">
        <v>10</v>
      </c>
      <c r="I4" s="169" t="s">
        <v>10</v>
      </c>
      <c r="J4" s="170" t="s">
        <v>10</v>
      </c>
    </row>
    <row r="5" spans="1:10" ht="24.95" customHeight="1" x14ac:dyDescent="0.2">
      <c r="A5" s="173" t="s">
        <v>181</v>
      </c>
      <c r="B5" s="174">
        <v>44151</v>
      </c>
      <c r="C5" s="175" t="s">
        <v>176</v>
      </c>
      <c r="D5" s="175" t="s">
        <v>113</v>
      </c>
      <c r="E5" s="175" t="s">
        <v>187</v>
      </c>
      <c r="F5" s="175" t="s">
        <v>14</v>
      </c>
      <c r="G5" s="175" t="s">
        <v>182</v>
      </c>
      <c r="H5" s="175" t="s">
        <v>188</v>
      </c>
      <c r="I5" s="175" t="s">
        <v>171</v>
      </c>
      <c r="J5" s="176" t="s">
        <v>183</v>
      </c>
    </row>
    <row r="6" spans="1:10" ht="24.95" customHeight="1" x14ac:dyDescent="0.2">
      <c r="A6" s="173" t="s">
        <v>181</v>
      </c>
      <c r="B6" s="174">
        <v>44151</v>
      </c>
      <c r="C6" s="175" t="s">
        <v>184</v>
      </c>
      <c r="D6" s="175" t="s">
        <v>113</v>
      </c>
      <c r="E6" s="169" t="s">
        <v>10</v>
      </c>
      <c r="F6" s="169" t="s">
        <v>10</v>
      </c>
      <c r="G6" s="169" t="s">
        <v>10</v>
      </c>
      <c r="H6" s="175" t="s">
        <v>185</v>
      </c>
      <c r="I6" s="175"/>
      <c r="J6" s="176"/>
    </row>
    <row r="7" spans="1:10" ht="24.95" customHeight="1" x14ac:dyDescent="0.2">
      <c r="A7" s="177" t="s">
        <v>189</v>
      </c>
      <c r="B7" s="178">
        <v>44161</v>
      </c>
      <c r="C7" s="179" t="s">
        <v>190</v>
      </c>
      <c r="D7" s="171" t="s">
        <v>10</v>
      </c>
      <c r="E7" s="171" t="s">
        <v>10</v>
      </c>
      <c r="F7" s="171" t="s">
        <v>10</v>
      </c>
      <c r="G7" s="171" t="s">
        <v>10</v>
      </c>
      <c r="H7" s="296" t="s">
        <v>191</v>
      </c>
      <c r="I7" s="297"/>
      <c r="J7" s="298"/>
    </row>
    <row r="8" spans="1:10" ht="24.95" customHeight="1" x14ac:dyDescent="0.2">
      <c r="A8" s="180"/>
      <c r="B8" s="181"/>
      <c r="C8" s="181"/>
      <c r="D8" s="181"/>
      <c r="E8" s="181"/>
      <c r="F8" s="181"/>
      <c r="G8" s="181"/>
      <c r="H8" s="299"/>
      <c r="I8" s="299"/>
      <c r="J8" s="300"/>
    </row>
    <row r="9" spans="1:10" ht="24.95" customHeight="1" x14ac:dyDescent="0.2">
      <c r="A9" s="182"/>
      <c r="B9" s="183"/>
      <c r="C9" s="183"/>
      <c r="D9" s="183"/>
      <c r="E9" s="183"/>
      <c r="F9" s="183"/>
      <c r="G9" s="183"/>
      <c r="H9" s="301"/>
      <c r="I9" s="301"/>
      <c r="J9" s="302"/>
    </row>
    <row r="10" spans="1:10" ht="24.95" customHeight="1" x14ac:dyDescent="0.2">
      <c r="A10" s="184" t="s">
        <v>189</v>
      </c>
      <c r="B10" s="185">
        <v>44161</v>
      </c>
      <c r="C10" s="186" t="s">
        <v>192</v>
      </c>
      <c r="D10" s="186"/>
      <c r="E10" s="186"/>
      <c r="F10" s="186"/>
      <c r="G10" s="186"/>
      <c r="H10" s="186" t="s">
        <v>193</v>
      </c>
      <c r="I10" s="186"/>
      <c r="J10" s="187"/>
    </row>
    <row r="11" spans="1:10" ht="24.95" customHeight="1" x14ac:dyDescent="0.2">
      <c r="A11" s="184" t="s">
        <v>189</v>
      </c>
      <c r="B11" s="185">
        <v>44161</v>
      </c>
      <c r="C11" s="186" t="s">
        <v>194</v>
      </c>
      <c r="D11" s="186"/>
      <c r="E11" s="186"/>
      <c r="F11" s="186"/>
      <c r="G11" s="186"/>
      <c r="H11" s="304" t="s">
        <v>195</v>
      </c>
      <c r="I11" s="305"/>
      <c r="J11" s="306"/>
    </row>
    <row r="12" spans="1:10" ht="24.95" customHeight="1" x14ac:dyDescent="0.2">
      <c r="A12" s="180" t="s">
        <v>189</v>
      </c>
      <c r="B12" s="188">
        <v>44161</v>
      </c>
      <c r="C12" s="181" t="s">
        <v>196</v>
      </c>
      <c r="D12" s="181"/>
      <c r="E12" s="181"/>
      <c r="F12" s="181"/>
      <c r="G12" s="181"/>
      <c r="H12" s="303" t="s">
        <v>197</v>
      </c>
      <c r="I12" s="299"/>
      <c r="J12" s="300"/>
    </row>
    <row r="13" spans="1:10" ht="24.95" customHeight="1" x14ac:dyDescent="0.2">
      <c r="A13" s="180"/>
      <c r="B13" s="181"/>
      <c r="C13" s="181"/>
      <c r="D13" s="181"/>
      <c r="E13" s="181"/>
      <c r="F13" s="181"/>
      <c r="G13" s="181"/>
      <c r="H13" s="299"/>
      <c r="I13" s="299"/>
      <c r="J13" s="300"/>
    </row>
    <row r="14" spans="1:10" ht="24.95" customHeight="1" x14ac:dyDescent="0.2">
      <c r="A14" s="182"/>
      <c r="B14" s="183"/>
      <c r="C14" s="183"/>
      <c r="D14" s="183"/>
      <c r="E14" s="183"/>
      <c r="F14" s="183"/>
      <c r="G14" s="183"/>
      <c r="H14" s="301"/>
      <c r="I14" s="301"/>
      <c r="J14" s="302"/>
    </row>
    <row r="15" spans="1:10" ht="24.95" customHeight="1" x14ac:dyDescent="0.2">
      <c r="A15" s="189" t="s">
        <v>235</v>
      </c>
      <c r="B15" s="190">
        <v>44176</v>
      </c>
      <c r="C15" s="191" t="s">
        <v>236</v>
      </c>
      <c r="D15" s="191" t="s">
        <v>127</v>
      </c>
      <c r="E15" s="191"/>
      <c r="F15" s="191"/>
      <c r="G15" s="191"/>
      <c r="H15" s="191" t="s">
        <v>237</v>
      </c>
      <c r="I15" s="191"/>
      <c r="J15" s="192"/>
    </row>
    <row r="16" spans="1:10" ht="24.95" customHeight="1" x14ac:dyDescent="0.2">
      <c r="A16" s="193" t="s">
        <v>235</v>
      </c>
      <c r="B16" s="194">
        <v>44176</v>
      </c>
      <c r="C16" s="195" t="s">
        <v>236</v>
      </c>
      <c r="D16" s="195" t="s">
        <v>127</v>
      </c>
      <c r="E16" s="195"/>
      <c r="F16" s="195"/>
      <c r="G16" s="195"/>
      <c r="H16" s="195" t="s">
        <v>238</v>
      </c>
      <c r="I16" s="195"/>
      <c r="J16" s="196"/>
    </row>
    <row r="17" spans="1:10" ht="24.95" customHeight="1" x14ac:dyDescent="0.2">
      <c r="A17" s="197" t="s">
        <v>239</v>
      </c>
      <c r="B17" s="198">
        <v>44180</v>
      </c>
      <c r="C17" s="199" t="s">
        <v>240</v>
      </c>
      <c r="D17" s="199" t="s">
        <v>146</v>
      </c>
      <c r="E17" s="199" t="s">
        <v>241</v>
      </c>
      <c r="F17" s="199" t="s">
        <v>242</v>
      </c>
      <c r="G17" s="199" t="s">
        <v>243</v>
      </c>
      <c r="H17" s="199" t="s">
        <v>244</v>
      </c>
      <c r="I17" s="199"/>
      <c r="J17" s="200"/>
    </row>
    <row r="18" spans="1:10" ht="24.95" customHeight="1" x14ac:dyDescent="0.2">
      <c r="A18" s="197" t="s">
        <v>239</v>
      </c>
      <c r="B18" s="198">
        <v>44180</v>
      </c>
      <c r="C18" s="199" t="s">
        <v>240</v>
      </c>
      <c r="D18" s="199" t="s">
        <v>146</v>
      </c>
      <c r="E18" s="201" t="s">
        <v>245</v>
      </c>
      <c r="F18" s="201"/>
      <c r="G18" s="201" t="s">
        <v>246</v>
      </c>
      <c r="H18" s="201" t="s">
        <v>247</v>
      </c>
      <c r="I18" s="201"/>
      <c r="J18" s="202"/>
    </row>
    <row r="19" spans="1:10" ht="24.95" customHeight="1" x14ac:dyDescent="0.2">
      <c r="A19" s="197" t="s">
        <v>239</v>
      </c>
      <c r="B19" s="198">
        <v>44180</v>
      </c>
      <c r="C19" s="199" t="s">
        <v>184</v>
      </c>
      <c r="D19" s="199" t="s">
        <v>146</v>
      </c>
      <c r="E19" s="201"/>
      <c r="F19" s="201"/>
      <c r="G19" s="201"/>
      <c r="H19" s="201" t="s">
        <v>248</v>
      </c>
      <c r="I19" s="201"/>
      <c r="J19" s="202"/>
    </row>
    <row r="20" spans="1:10" ht="24.95" customHeight="1" x14ac:dyDescent="0.2">
      <c r="A20" s="197" t="s">
        <v>239</v>
      </c>
      <c r="B20" s="198">
        <v>44180</v>
      </c>
      <c r="C20" s="199" t="s">
        <v>249</v>
      </c>
      <c r="D20" s="199"/>
      <c r="E20" s="201"/>
      <c r="F20" s="201"/>
      <c r="G20" s="201"/>
      <c r="H20" s="201" t="s">
        <v>226</v>
      </c>
      <c r="I20" s="201" t="s">
        <v>225</v>
      </c>
      <c r="J20" s="202"/>
    </row>
    <row r="21" spans="1:10" ht="24.95" customHeight="1" x14ac:dyDescent="0.2">
      <c r="A21" s="203" t="s">
        <v>250</v>
      </c>
      <c r="B21" s="204">
        <v>44198</v>
      </c>
      <c r="C21" s="172" t="s">
        <v>184</v>
      </c>
      <c r="D21" s="172" t="s">
        <v>119</v>
      </c>
      <c r="E21" s="172"/>
      <c r="F21" s="172"/>
      <c r="G21" s="172"/>
      <c r="H21" s="172"/>
      <c r="I21" s="172" t="s">
        <v>251</v>
      </c>
      <c r="J21" s="205"/>
    </row>
    <row r="22" spans="1:10" ht="24.95" customHeight="1" x14ac:dyDescent="0.2">
      <c r="A22" s="206" t="s">
        <v>252</v>
      </c>
      <c r="B22" s="207">
        <v>44226</v>
      </c>
      <c r="C22" s="206" t="s">
        <v>253</v>
      </c>
      <c r="D22" s="208"/>
      <c r="E22" s="208"/>
      <c r="F22" s="208"/>
      <c r="G22" s="208"/>
      <c r="H22" s="206" t="s">
        <v>254</v>
      </c>
      <c r="I22" s="208"/>
      <c r="J22" s="208"/>
    </row>
    <row r="23" spans="1:10" ht="24.95" customHeight="1" x14ac:dyDescent="0.2">
      <c r="A23" s="206" t="s">
        <v>252</v>
      </c>
      <c r="B23" s="207">
        <v>44226</v>
      </c>
      <c r="C23" s="208" t="s">
        <v>255</v>
      </c>
      <c r="D23" s="208"/>
      <c r="E23" s="208"/>
      <c r="F23" s="208"/>
      <c r="G23" s="208"/>
      <c r="H23" s="208"/>
      <c r="I23" s="208"/>
      <c r="J23" s="208"/>
    </row>
    <row r="24" spans="1:10" ht="24.95" customHeight="1" x14ac:dyDescent="0.2">
      <c r="A24" s="206" t="s">
        <v>252</v>
      </c>
      <c r="B24" s="207">
        <v>44226</v>
      </c>
      <c r="C24" s="208" t="s">
        <v>256</v>
      </c>
      <c r="D24" s="208"/>
      <c r="E24" s="208"/>
      <c r="F24" s="208"/>
      <c r="G24" s="208"/>
      <c r="H24" s="208"/>
      <c r="I24" s="208"/>
      <c r="J24" s="208"/>
    </row>
    <row r="25" spans="1:10" ht="24.95" customHeight="1" x14ac:dyDescent="0.2">
      <c r="A25" s="206" t="s">
        <v>252</v>
      </c>
      <c r="B25" s="207">
        <v>44226</v>
      </c>
      <c r="C25" s="208" t="s">
        <v>257</v>
      </c>
      <c r="D25" s="208"/>
      <c r="E25" s="208"/>
      <c r="F25" s="208"/>
      <c r="G25" s="208"/>
      <c r="H25" s="208" t="s">
        <v>228</v>
      </c>
      <c r="I25" s="208" t="s">
        <v>258</v>
      </c>
      <c r="J25" s="208"/>
    </row>
    <row r="26" spans="1:10" ht="24.95" customHeight="1" x14ac:dyDescent="0.2">
      <c r="A26" s="206" t="s">
        <v>252</v>
      </c>
      <c r="B26" s="207">
        <v>44226</v>
      </c>
      <c r="C26" s="208" t="s">
        <v>257</v>
      </c>
      <c r="D26" s="208"/>
      <c r="E26" s="208"/>
      <c r="F26" s="208"/>
      <c r="G26" s="208"/>
      <c r="H26" s="208" t="s">
        <v>232</v>
      </c>
      <c r="I26" s="208" t="s">
        <v>231</v>
      </c>
      <c r="J26" s="208"/>
    </row>
    <row r="27" spans="1:10" ht="24.95" customHeight="1" x14ac:dyDescent="0.2">
      <c r="A27" s="206" t="s">
        <v>252</v>
      </c>
      <c r="B27" s="207">
        <v>44226</v>
      </c>
      <c r="C27" s="208" t="s">
        <v>257</v>
      </c>
      <c r="D27" s="208"/>
      <c r="E27" s="208"/>
      <c r="F27" s="208"/>
      <c r="G27" s="208"/>
      <c r="H27" s="208" t="s">
        <v>234</v>
      </c>
      <c r="I27" s="208" t="s">
        <v>233</v>
      </c>
      <c r="J27" s="208"/>
    </row>
    <row r="28" spans="1:10" ht="24.95" customHeight="1" x14ac:dyDescent="0.2">
      <c r="A28" s="206" t="s">
        <v>252</v>
      </c>
      <c r="B28" s="207">
        <v>44226</v>
      </c>
      <c r="C28" s="208" t="s">
        <v>249</v>
      </c>
      <c r="D28" s="208"/>
      <c r="E28" s="208"/>
      <c r="F28" s="208"/>
      <c r="G28" s="208"/>
      <c r="H28" s="208" t="s">
        <v>230</v>
      </c>
      <c r="I28" s="208" t="s">
        <v>229</v>
      </c>
      <c r="J28" s="208"/>
    </row>
  </sheetData>
  <sheetProtection password="EF2D" sheet="1" objects="1" scenarios="1"/>
  <mergeCells count="5">
    <mergeCell ref="E3:G3"/>
    <mergeCell ref="H3:J3"/>
    <mergeCell ref="H7:J9"/>
    <mergeCell ref="H12:J14"/>
    <mergeCell ref="H11:J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výber</vt:lpstr>
      <vt:lpstr>I</vt:lpstr>
      <vt:lpstr>List1</vt:lpstr>
      <vt:lpstr>Data</vt:lpstr>
      <vt:lpstr>Vlastné poznámky</vt:lpstr>
      <vt:lpstr>Členenia ver 1.0</vt:lpstr>
      <vt:lpstr>Zmeny a doplnenia</vt:lpstr>
      <vt:lpstr>Vstup</vt:lpstr>
      <vt:lpstr>Výstup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Gandžala</dc:creator>
  <cp:lastModifiedBy>Miroslav</cp:lastModifiedBy>
  <cp:revision>3</cp:revision>
  <cp:lastPrinted>2020-11-18T18:34:12Z</cp:lastPrinted>
  <dcterms:created xsi:type="dcterms:W3CDTF">2018-09-21T14:03:43Z</dcterms:created>
  <dcterms:modified xsi:type="dcterms:W3CDTF">2021-02-09T17:42:23Z</dcterms:modified>
</cp:coreProperties>
</file>