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Dochádzky\"/>
    </mc:Choice>
  </mc:AlternateContent>
  <workbookProtection workbookAlgorithmName="SHA-512" workbookHashValue="tBiE3zBiNKExhRa3b6j07uLLm18X+i86qEgZ6Tgk98kY6NMx7XuMWL3vedNxH8YfKA0M67DX286sCFBymM/LLg==" workbookSaltValue="wTj6o8YsevK6SkYn5La67w==" workbookSpinCount="100000" lockStructure="1"/>
  <bookViews>
    <workbookView xWindow="0" yWindow="0" windowWidth="28800" windowHeight="12435"/>
  </bookViews>
  <sheets>
    <sheet name="Hárok1" sheetId="1" r:id="rId1"/>
    <sheet name="ICO" sheetId="6" state="hidden" r:id="rId2"/>
    <sheet name="Pomery" sheetId="5" state="hidden" r:id="rId3"/>
    <sheet name="Sviatky" sheetId="2" state="hidden" r:id="rId4"/>
    <sheet name="FPC" sheetId="4" state="hidden" r:id="rId5"/>
  </sheets>
  <calcPr calcId="152511"/>
</workbook>
</file>

<file path=xl/calcChain.xml><?xml version="1.0" encoding="utf-8"?>
<calcChain xmlns="http://schemas.openxmlformats.org/spreadsheetml/2006/main">
  <c r="AJ60" i="1" l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55" i="1"/>
  <c r="F33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L33" i="1" l="1"/>
  <c r="AL55" i="1"/>
  <c r="AL38" i="1"/>
  <c r="AL16" i="1"/>
  <c r="AL11" i="1"/>
  <c r="F46" i="1"/>
  <c r="F48" i="1" s="1"/>
  <c r="AK67" i="1"/>
  <c r="AM67" i="1" s="1"/>
  <c r="AK66" i="1"/>
  <c r="AK65" i="1"/>
  <c r="AM65" i="1" s="1"/>
  <c r="AK64" i="1"/>
  <c r="AL63" i="1"/>
  <c r="AM63" i="1" s="1"/>
  <c r="AK63" i="1"/>
  <c r="AK62" i="1"/>
  <c r="AM62" i="1" s="1"/>
  <c r="AI61" i="1"/>
  <c r="AH61" i="1"/>
  <c r="AG61" i="1"/>
  <c r="AF61" i="1"/>
  <c r="AE61" i="1"/>
  <c r="AD61" i="1"/>
  <c r="AC61" i="1"/>
  <c r="AA61" i="1"/>
  <c r="Z61" i="1"/>
  <c r="Y61" i="1"/>
  <c r="X61" i="1"/>
  <c r="W61" i="1"/>
  <c r="V61" i="1"/>
  <c r="U61" i="1"/>
  <c r="S61" i="1"/>
  <c r="R61" i="1"/>
  <c r="Q61" i="1"/>
  <c r="P61" i="1"/>
  <c r="O61" i="1"/>
  <c r="N61" i="1"/>
  <c r="K61" i="1"/>
  <c r="J61" i="1"/>
  <c r="I61" i="1"/>
  <c r="H61" i="1"/>
  <c r="G61" i="1"/>
  <c r="AL59" i="1"/>
  <c r="AK59" i="1"/>
  <c r="AL58" i="1"/>
  <c r="AK58" i="1"/>
  <c r="AL57" i="1"/>
  <c r="AK57" i="1"/>
  <c r="AL56" i="1"/>
  <c r="AK56" i="1"/>
  <c r="M61" i="1"/>
  <c r="AL54" i="1"/>
  <c r="AK54" i="1"/>
  <c r="AL53" i="1"/>
  <c r="AK53" i="1"/>
  <c r="AL52" i="1"/>
  <c r="AK52" i="1"/>
  <c r="AL51" i="1"/>
  <c r="AK51" i="1"/>
  <c r="AL50" i="1"/>
  <c r="AK50" i="1"/>
  <c r="F24" i="1"/>
  <c r="F26" i="1" s="1"/>
  <c r="AK45" i="1"/>
  <c r="AM45" i="1" s="1"/>
  <c r="AK44" i="1"/>
  <c r="AK43" i="1"/>
  <c r="AM43" i="1" s="1"/>
  <c r="AK42" i="1"/>
  <c r="AL41" i="1"/>
  <c r="AM41" i="1" s="1"/>
  <c r="AK41" i="1"/>
  <c r="AK40" i="1"/>
  <c r="AM40" i="1" s="1"/>
  <c r="AI39" i="1"/>
  <c r="AH39" i="1"/>
  <c r="AG39" i="1"/>
  <c r="AF39" i="1"/>
  <c r="AE39" i="1"/>
  <c r="AD39" i="1"/>
  <c r="AC39" i="1"/>
  <c r="AA39" i="1"/>
  <c r="Z39" i="1"/>
  <c r="Y39" i="1"/>
  <c r="W39" i="1"/>
  <c r="V39" i="1"/>
  <c r="U39" i="1"/>
  <c r="S39" i="1"/>
  <c r="R39" i="1"/>
  <c r="Q39" i="1"/>
  <c r="P39" i="1"/>
  <c r="O39" i="1"/>
  <c r="N39" i="1"/>
  <c r="K39" i="1"/>
  <c r="J39" i="1"/>
  <c r="I39" i="1"/>
  <c r="H39" i="1"/>
  <c r="G39" i="1"/>
  <c r="AL37" i="1"/>
  <c r="AK37" i="1"/>
  <c r="AL36" i="1"/>
  <c r="AK36" i="1"/>
  <c r="AL35" i="1"/>
  <c r="AK35" i="1"/>
  <c r="AL34" i="1"/>
  <c r="AK34" i="1"/>
  <c r="M39" i="1"/>
  <c r="AL32" i="1"/>
  <c r="AK32" i="1"/>
  <c r="AL31" i="1"/>
  <c r="AK31" i="1"/>
  <c r="AL30" i="1"/>
  <c r="AK30" i="1"/>
  <c r="AL29" i="1"/>
  <c r="AK29" i="1"/>
  <c r="AL28" i="1"/>
  <c r="AK28" i="1"/>
  <c r="AL60" i="1" l="1"/>
  <c r="AM60" i="1" s="1"/>
  <c r="F39" i="1"/>
  <c r="AM38" i="1"/>
  <c r="F61" i="1"/>
  <c r="L61" i="1"/>
  <c r="T61" i="1"/>
  <c r="AB61" i="1"/>
  <c r="AJ61" i="1"/>
  <c r="L39" i="1"/>
  <c r="T39" i="1"/>
  <c r="AB39" i="1"/>
  <c r="AJ39" i="1"/>
  <c r="G46" i="1"/>
  <c r="AK55" i="1"/>
  <c r="AK60" i="1"/>
  <c r="X39" i="1"/>
  <c r="AK33" i="1"/>
  <c r="G24" i="1"/>
  <c r="G26" i="1" s="1"/>
  <c r="AK38" i="1"/>
  <c r="H46" i="1" l="1"/>
  <c r="H48" i="1" s="1"/>
  <c r="G48" i="1"/>
  <c r="AK61" i="1"/>
  <c r="AL61" i="1"/>
  <c r="AK39" i="1"/>
  <c r="AL39" i="1"/>
  <c r="H24" i="1"/>
  <c r="H26" i="1" s="1"/>
  <c r="C13" i="2"/>
  <c r="I46" i="1" l="1"/>
  <c r="I48" i="1" s="1"/>
  <c r="I24" i="1"/>
  <c r="I26" i="1" s="1"/>
  <c r="AL1" i="1"/>
  <c r="F8" i="4"/>
  <c r="F7" i="4"/>
  <c r="F5" i="4"/>
  <c r="E12" i="4"/>
  <c r="F12" i="4" s="1"/>
  <c r="E11" i="4"/>
  <c r="F11" i="4" s="1"/>
  <c r="E10" i="4"/>
  <c r="F10" i="4" s="1"/>
  <c r="AM1" i="1" s="1"/>
  <c r="E9" i="4"/>
  <c r="F9" i="4" s="1"/>
  <c r="E8" i="4"/>
  <c r="E7" i="4"/>
  <c r="E6" i="4"/>
  <c r="F6" i="4" s="1"/>
  <c r="E5" i="4"/>
  <c r="E4" i="4"/>
  <c r="F4" i="4" s="1"/>
  <c r="E3" i="4"/>
  <c r="F3" i="4" s="1"/>
  <c r="E2" i="4"/>
  <c r="F2" i="4" s="1"/>
  <c r="E1" i="4"/>
  <c r="F1" i="4" s="1"/>
  <c r="C12" i="4"/>
  <c r="C11" i="4"/>
  <c r="C10" i="4"/>
  <c r="C9" i="4"/>
  <c r="C8" i="4"/>
  <c r="C7" i="4"/>
  <c r="C6" i="4"/>
  <c r="C5" i="4"/>
  <c r="C4" i="4"/>
  <c r="C3" i="4"/>
  <c r="C2" i="4"/>
  <c r="C1" i="4"/>
  <c r="J46" i="1" l="1"/>
  <c r="J48" i="1" s="1"/>
  <c r="J24" i="1"/>
  <c r="J26" i="1" s="1"/>
  <c r="AK1" i="1"/>
  <c r="AJ1" i="1"/>
  <c r="AI1" i="1"/>
  <c r="K46" i="1" l="1"/>
  <c r="K48" i="1" s="1"/>
  <c r="K24" i="1"/>
  <c r="K26" i="1" s="1"/>
  <c r="AK19" i="1"/>
  <c r="AL19" i="1"/>
  <c r="AM19" i="1" s="1"/>
  <c r="L46" i="1" l="1"/>
  <c r="L48" i="1" s="1"/>
  <c r="L24" i="1"/>
  <c r="L26" i="1" s="1"/>
  <c r="C12" i="2"/>
  <c r="C11" i="2"/>
  <c r="C10" i="2"/>
  <c r="C9" i="2"/>
  <c r="C8" i="2"/>
  <c r="C7" i="2"/>
  <c r="C6" i="2"/>
  <c r="C5" i="2"/>
  <c r="C4" i="2"/>
  <c r="C3" i="2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J17" i="1"/>
  <c r="AL15" i="1"/>
  <c r="AK15" i="1"/>
  <c r="AL14" i="1"/>
  <c r="AK14" i="1"/>
  <c r="AL13" i="1"/>
  <c r="AK13" i="1"/>
  <c r="AL12" i="1"/>
  <c r="AK12" i="1"/>
  <c r="AK23" i="1"/>
  <c r="AM23" i="1" s="1"/>
  <c r="AK22" i="1"/>
  <c r="AK21" i="1"/>
  <c r="AM21" i="1" s="1"/>
  <c r="AK20" i="1"/>
  <c r="F2" i="1"/>
  <c r="G17" i="1"/>
  <c r="F17" i="1"/>
  <c r="AL10" i="1"/>
  <c r="AK10" i="1"/>
  <c r="AK18" i="1"/>
  <c r="AM18" i="1" s="1"/>
  <c r="AK6" i="1"/>
  <c r="AL6" i="1"/>
  <c r="AK7" i="1"/>
  <c r="AL7" i="1"/>
  <c r="AK8" i="1"/>
  <c r="AL8" i="1"/>
  <c r="AK9" i="1"/>
  <c r="AL9" i="1"/>
  <c r="M46" i="1" l="1"/>
  <c r="M48" i="1" s="1"/>
  <c r="M24" i="1"/>
  <c r="M26" i="1" s="1"/>
  <c r="G2" i="1"/>
  <c r="G4" i="1" s="1"/>
  <c r="AM16" i="1"/>
  <c r="AK16" i="1"/>
  <c r="AK11" i="1"/>
  <c r="F4" i="1"/>
  <c r="N46" i="1" l="1"/>
  <c r="N48" i="1" s="1"/>
  <c r="N24" i="1"/>
  <c r="N26" i="1" s="1"/>
  <c r="H2" i="1"/>
  <c r="H4" i="1" s="1"/>
  <c r="AL17" i="1"/>
  <c r="AK17" i="1"/>
  <c r="O46" i="1" l="1"/>
  <c r="O48" i="1" s="1"/>
  <c r="O24" i="1"/>
  <c r="O26" i="1" s="1"/>
  <c r="I2" i="1"/>
  <c r="I4" i="1" s="1"/>
  <c r="P46" i="1" l="1"/>
  <c r="P48" i="1" s="1"/>
  <c r="P24" i="1"/>
  <c r="P26" i="1" s="1"/>
  <c r="J2" i="1"/>
  <c r="J4" i="1" s="1"/>
  <c r="Q46" i="1" l="1"/>
  <c r="Q48" i="1" s="1"/>
  <c r="Q24" i="1"/>
  <c r="Q26" i="1" s="1"/>
  <c r="K2" i="1"/>
  <c r="K4" i="1" s="1"/>
  <c r="R46" i="1" l="1"/>
  <c r="R48" i="1" s="1"/>
  <c r="R24" i="1"/>
  <c r="R26" i="1" s="1"/>
  <c r="L2" i="1"/>
  <c r="L4" i="1" s="1"/>
  <c r="S46" i="1" l="1"/>
  <c r="S48" i="1" s="1"/>
  <c r="S24" i="1"/>
  <c r="S26" i="1" s="1"/>
  <c r="M2" i="1"/>
  <c r="M4" i="1" s="1"/>
  <c r="T46" i="1" l="1"/>
  <c r="T48" i="1" s="1"/>
  <c r="T24" i="1"/>
  <c r="T26" i="1" s="1"/>
  <c r="N2" i="1"/>
  <c r="N4" i="1" s="1"/>
  <c r="U46" i="1" l="1"/>
  <c r="U48" i="1" s="1"/>
  <c r="U24" i="1"/>
  <c r="U26" i="1" s="1"/>
  <c r="O2" i="1"/>
  <c r="O4" i="1" s="1"/>
  <c r="V46" i="1" l="1"/>
  <c r="V48" i="1" s="1"/>
  <c r="V24" i="1"/>
  <c r="V26" i="1" s="1"/>
  <c r="P2" i="1"/>
  <c r="P4" i="1" s="1"/>
  <c r="W46" i="1" l="1"/>
  <c r="W48" i="1" s="1"/>
  <c r="W24" i="1"/>
  <c r="W26" i="1" s="1"/>
  <c r="Q2" i="1"/>
  <c r="Q4" i="1" s="1"/>
  <c r="X46" i="1" l="1"/>
  <c r="X48" i="1" s="1"/>
  <c r="X24" i="1"/>
  <c r="X26" i="1" s="1"/>
  <c r="R2" i="1"/>
  <c r="R4" i="1" s="1"/>
  <c r="Y46" i="1" l="1"/>
  <c r="Y48" i="1" s="1"/>
  <c r="Y24" i="1"/>
  <c r="Y26" i="1" s="1"/>
  <c r="S2" i="1"/>
  <c r="S4" i="1" s="1"/>
  <c r="Z46" i="1" l="1"/>
  <c r="Z48" i="1" s="1"/>
  <c r="Z24" i="1"/>
  <c r="Z26" i="1" s="1"/>
  <c r="T2" i="1"/>
  <c r="T4" i="1" s="1"/>
  <c r="AA46" i="1" l="1"/>
  <c r="AA48" i="1" s="1"/>
  <c r="AA24" i="1"/>
  <c r="AA26" i="1" s="1"/>
  <c r="U2" i="1"/>
  <c r="U4" i="1" s="1"/>
  <c r="AB46" i="1" l="1"/>
  <c r="AB48" i="1" s="1"/>
  <c r="AB24" i="1"/>
  <c r="AB26" i="1" s="1"/>
  <c r="V2" i="1"/>
  <c r="V4" i="1" s="1"/>
  <c r="AC46" i="1" l="1"/>
  <c r="AC48" i="1" s="1"/>
  <c r="AC24" i="1"/>
  <c r="AC26" i="1" s="1"/>
  <c r="W2" i="1"/>
  <c r="W4" i="1" s="1"/>
  <c r="AD46" i="1" l="1"/>
  <c r="AD48" i="1" s="1"/>
  <c r="AD24" i="1"/>
  <c r="AD26" i="1" s="1"/>
  <c r="X2" i="1"/>
  <c r="X4" i="1" s="1"/>
  <c r="AE46" i="1" l="1"/>
  <c r="AE48" i="1" s="1"/>
  <c r="AE24" i="1"/>
  <c r="AE26" i="1" s="1"/>
  <c r="Y2" i="1"/>
  <c r="Y4" i="1" s="1"/>
  <c r="AF46" i="1" l="1"/>
  <c r="AF48" i="1" s="1"/>
  <c r="AF24" i="1"/>
  <c r="AF26" i="1" s="1"/>
  <c r="Z2" i="1"/>
  <c r="Z4" i="1" s="1"/>
  <c r="AG46" i="1" l="1"/>
  <c r="AG48" i="1" s="1"/>
  <c r="AG24" i="1"/>
  <c r="AG26" i="1" s="1"/>
  <c r="AA2" i="1"/>
  <c r="AA4" i="1" s="1"/>
  <c r="AH46" i="1" l="1"/>
  <c r="AH48" i="1" s="1"/>
  <c r="AH24" i="1"/>
  <c r="AH26" i="1" s="1"/>
  <c r="AB2" i="1"/>
  <c r="AB4" i="1" s="1"/>
  <c r="AI46" i="1" l="1"/>
  <c r="AI48" i="1" s="1"/>
  <c r="AI24" i="1"/>
  <c r="AI26" i="1" s="1"/>
  <c r="AC2" i="1"/>
  <c r="AC4" i="1" s="1"/>
  <c r="AJ46" i="1" l="1"/>
  <c r="AJ48" i="1" s="1"/>
  <c r="AJ24" i="1"/>
  <c r="AJ26" i="1" s="1"/>
  <c r="AD2" i="1"/>
  <c r="AD4" i="1" s="1"/>
  <c r="AE2" i="1" l="1"/>
  <c r="AE4" i="1" s="1"/>
  <c r="AF2" i="1" l="1"/>
  <c r="AF4" i="1" s="1"/>
  <c r="AG2" i="1" l="1"/>
  <c r="AG4" i="1" s="1"/>
  <c r="AH2" i="1" l="1"/>
  <c r="AH4" i="1" s="1"/>
  <c r="AI2" i="1" l="1"/>
  <c r="AI4" i="1" s="1"/>
  <c r="AJ2" i="1" l="1"/>
  <c r="AJ4" i="1" s="1"/>
</calcChain>
</file>

<file path=xl/sharedStrings.xml><?xml version="1.0" encoding="utf-8"?>
<sst xmlns="http://schemas.openxmlformats.org/spreadsheetml/2006/main" count="185" uniqueCount="77">
  <si>
    <t>Dní</t>
  </si>
  <si>
    <t>Hodín</t>
  </si>
  <si>
    <t>Druh mzdy</t>
  </si>
  <si>
    <t>Priezvisko a meno zamestnanca</t>
  </si>
  <si>
    <t>Zamestnávateľ</t>
  </si>
  <si>
    <t>Druh pracovného pomeru</t>
  </si>
  <si>
    <t>Mesiac</t>
  </si>
  <si>
    <t>Rok</t>
  </si>
  <si>
    <t>Spoločník</t>
  </si>
  <si>
    <t>Domáca práca</t>
  </si>
  <si>
    <t>Konateľ</t>
  </si>
  <si>
    <t>Člen družstva</t>
  </si>
  <si>
    <t>Dohoda o pracovnej činnosti</t>
  </si>
  <si>
    <t>Hlavný pracovný pomer</t>
  </si>
  <si>
    <t>Vedľajší pracovný pomer</t>
  </si>
  <si>
    <t>Dohoda o vykonaní práce</t>
  </si>
  <si>
    <t>Dohoda o brigádnickej práci študenta</t>
  </si>
  <si>
    <t>Kratší pracovný čas</t>
  </si>
  <si>
    <t>Iný pracovný pomer</t>
  </si>
  <si>
    <t>Bez nadčasov</t>
  </si>
  <si>
    <t>Nadčasy</t>
  </si>
  <si>
    <t>Neprítomnosť</t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</si>
  <si>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sz val="10"/>
        <color indexed="56"/>
        <rFont val="Calibri"/>
        <family val="2"/>
        <charset val="238"/>
      </rPr>
      <t xml:space="preserve">hodiny </t>
    </r>
    <r>
      <rPr>
        <b/>
        <sz val="10"/>
        <color indexed="60"/>
        <rFont val="Calibri"/>
        <family val="2"/>
        <charset val="238"/>
      </rPr>
      <t>(bez nadčasov)</t>
    </r>
    <r>
      <rPr>
        <sz val="10"/>
        <color indexed="56"/>
        <rFont val="Calibri"/>
        <family val="2"/>
        <charset val="238"/>
      </rPr>
      <t xml:space="preserve"> v </t>
    </r>
    <r>
      <rPr>
        <b/>
        <sz val="10"/>
        <color indexed="60"/>
        <rFont val="Calibri"/>
        <family val="2"/>
        <charset val="238"/>
      </rPr>
      <t>pondelok až piatok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</si>
  <si>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</t>
    </r>
    <r>
      <rPr>
        <sz val="10"/>
        <color indexed="6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(bez nadčasov)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 xml:space="preserve">v </t>
    </r>
    <r>
      <rPr>
        <b/>
        <sz val="10"/>
        <color indexed="60"/>
        <rFont val="Calibri"/>
        <family val="2"/>
        <charset val="238"/>
      </rPr>
      <t>sobotu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</si>
  <si>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</t>
    </r>
    <r>
      <rPr>
        <sz val="10"/>
        <color indexed="6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(bez nadčasov)</t>
    </r>
    <r>
      <rPr>
        <sz val="10"/>
        <color indexed="56"/>
        <rFont val="Calibri"/>
        <family val="2"/>
        <charset val="238"/>
      </rPr>
      <t xml:space="preserve"> v </t>
    </r>
    <r>
      <rPr>
        <b/>
        <sz val="10"/>
        <color indexed="60"/>
        <rFont val="Calibri"/>
        <family val="2"/>
        <charset val="238"/>
      </rPr>
      <t>nedeľu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</si>
  <si>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</t>
    </r>
    <r>
      <rPr>
        <sz val="10"/>
        <color indexed="6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(bez nadčasov)</t>
    </r>
    <r>
      <rPr>
        <sz val="10"/>
        <color indexed="56"/>
        <rFont val="Calibri"/>
        <family val="2"/>
        <charset val="238"/>
      </rPr>
      <t xml:space="preserve"> cez </t>
    </r>
    <r>
      <rPr>
        <b/>
        <sz val="10"/>
        <color indexed="60"/>
        <rFont val="Calibri"/>
        <family val="2"/>
        <charset val="238"/>
      </rPr>
      <t>sviatok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</si>
  <si>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 počas </t>
    </r>
    <r>
      <rPr>
        <b/>
        <sz val="10"/>
        <color indexed="60"/>
        <rFont val="Calibri"/>
        <family val="2"/>
        <charset val="238"/>
      </rPr>
      <t>nočnej smeny</t>
    </r>
    <r>
      <rPr>
        <sz val="10"/>
        <color indexed="56"/>
        <rFont val="Calibri"/>
        <family val="2"/>
        <charset val="238"/>
      </rPr>
      <t xml:space="preserve"> (22:00-06:00)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</si>
  <si>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 xml:space="preserve">hodiny v </t>
    </r>
    <r>
      <rPr>
        <b/>
        <sz val="10"/>
        <color indexed="60"/>
        <rFont val="Calibri"/>
        <family val="2"/>
        <charset val="238"/>
      </rPr>
      <t>pondelok až piatok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</si>
  <si>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>hodiny v</t>
    </r>
    <r>
      <rPr>
        <b/>
        <sz val="10"/>
        <color indexed="56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sobotu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</si>
  <si>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sz val="10"/>
        <color indexed="56"/>
        <rFont val="Calibri"/>
        <family val="2"/>
        <charset val="238"/>
      </rPr>
      <t xml:space="preserve"> hodiny v </t>
    </r>
    <r>
      <rPr>
        <b/>
        <sz val="10"/>
        <color indexed="60"/>
        <rFont val="Calibri"/>
        <family val="2"/>
        <charset val="238"/>
      </rPr>
      <t>nedeľu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</si>
  <si>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sz val="10"/>
        <color indexed="56"/>
        <rFont val="Calibri"/>
        <family val="2"/>
        <charset val="238"/>
      </rPr>
      <t xml:space="preserve"> hodiny cez </t>
    </r>
    <r>
      <rPr>
        <b/>
        <sz val="10"/>
        <color indexed="60"/>
        <rFont val="Calibri"/>
        <family val="2"/>
        <charset val="238"/>
      </rPr>
      <t>sviatok</t>
    </r>
  </si>
  <si>
    <t>Denný pracovný úväzok (hodín)</t>
  </si>
  <si>
    <r>
      <t>Náhradné voľno  =</t>
    </r>
    <r>
      <rPr>
        <sz val="10"/>
        <color indexed="56"/>
        <rFont val="Calibri"/>
        <family val="2"/>
        <charset val="238"/>
      </rPr>
      <t xml:space="preserve"> počet hodín</t>
    </r>
  </si>
  <si>
    <t>Zostatok na konci mesiaca</t>
  </si>
  <si>
    <t>Povolené nadčasy (hod.)</t>
  </si>
  <si>
    <t>Stav na začiatku mesiaca</t>
  </si>
  <si>
    <r>
      <t xml:space="preserve">Ošetrovné / Návšteva lekára </t>
    </r>
    <r>
      <rPr>
        <sz val="10"/>
        <color indexed="56"/>
        <rFont val="Calibri"/>
        <family val="2"/>
        <charset val="238"/>
      </rPr>
      <t>= 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</si>
  <si>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r>
      <t>Dovolenka -</t>
    </r>
    <r>
      <rPr>
        <sz val="10"/>
        <color indexed="56"/>
        <rFont val="Calibri"/>
        <family val="2"/>
        <charset val="238"/>
      </rPr>
      <t xml:space="preserve"> pol dňa = kód "</t>
    </r>
    <r>
      <rPr>
        <b/>
        <sz val="10"/>
        <color indexed="60"/>
        <rFont val="Calibri"/>
        <family val="2"/>
        <charset val="238"/>
      </rPr>
      <t>0,5</t>
    </r>
    <r>
      <rPr>
        <sz val="10"/>
        <color indexed="56"/>
        <rFont val="Calibri"/>
        <family val="2"/>
        <charset val="238"/>
      </rPr>
      <t>" alebo celý deň = 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</si>
  <si>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r>
      <rPr>
        <b/>
        <sz val="10"/>
        <color indexed="56"/>
        <rFont val="Calibri"/>
        <family val="2"/>
        <charset val="238"/>
      </rPr>
      <t xml:space="preserve">Práceneschopnosť  (aj počas kalendárnych dní) = </t>
    </r>
    <r>
      <rPr>
        <sz val="10"/>
        <color indexed="56"/>
        <rFont val="Calibri"/>
        <family val="2"/>
        <charset val="238"/>
      </rPr>
      <t>kód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>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  <r>
      <rPr>
        <b/>
        <sz val="10"/>
        <color indexed="56"/>
        <rFont val="Calibri"/>
        <family val="2"/>
        <charset val="238"/>
      </rPr>
      <t xml:space="preserve">  </t>
    </r>
  </si>
  <si>
    <r>
      <t xml:space="preserve">Služobná cesta </t>
    </r>
    <r>
      <rPr>
        <sz val="10"/>
        <color indexed="56"/>
        <rFont val="Calibri"/>
        <family val="2"/>
        <charset val="238"/>
      </rPr>
      <t xml:space="preserve"> = 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</si>
  <si>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r>
      <t xml:space="preserve">Stravné (lístky) zostatok+nové-čerpanie = </t>
    </r>
    <r>
      <rPr>
        <sz val="10"/>
        <color indexed="56"/>
        <rFont val="Calibri"/>
        <family val="2"/>
        <charset val="238"/>
      </rPr>
      <t>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</si>
  <si>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t>Sviatky</t>
  </si>
  <si>
    <t>Deň</t>
  </si>
  <si>
    <t>Popis</t>
  </si>
  <si>
    <t>Je v zozname</t>
  </si>
  <si>
    <t>Deň vzniku Slovenskej republiky</t>
  </si>
  <si>
    <t>SV</t>
  </si>
  <si>
    <t>Zjavenie Pána (Traja králi)</t>
  </si>
  <si>
    <t>Veľký piatok</t>
  </si>
  <si>
    <t>Veľkonočný pondelok</t>
  </si>
  <si>
    <t>Sviatok práce</t>
  </si>
  <si>
    <t>Deň víťazstva nad fašizmom</t>
  </si>
  <si>
    <t>Sviatok svätého Cyrila a Metoda</t>
  </si>
  <si>
    <t>Výročie SNP</t>
  </si>
  <si>
    <t>Deň Ústavy Slovenskej republiky</t>
  </si>
  <si>
    <t>Sedembolestná Panna Mária</t>
  </si>
  <si>
    <r>
      <t>Fond prac. času (</t>
    </r>
    <r>
      <rPr>
        <b/>
        <sz val="10"/>
        <color theme="5" tint="-0.249977111117893"/>
        <rFont val="Calibri"/>
        <family val="2"/>
        <charset val="238"/>
      </rPr>
      <t>dni</t>
    </r>
    <r>
      <rPr>
        <b/>
        <sz val="10"/>
        <color indexed="8"/>
        <rFont val="Calibri"/>
        <family val="2"/>
        <charset val="238"/>
      </rPr>
      <t xml:space="preserve"> · </t>
    </r>
    <r>
      <rPr>
        <b/>
        <sz val="10"/>
        <color rgb="FF0070C0"/>
        <rFont val="Calibri"/>
        <family val="2"/>
        <charset val="238"/>
      </rPr>
      <t>hodiny</t>
    </r>
    <r>
      <rPr>
        <b/>
        <sz val="10"/>
        <color indexed="8"/>
        <rFont val="Calibri"/>
        <family val="2"/>
        <charset val="238"/>
      </rPr>
      <t xml:space="preserve"> · </t>
    </r>
    <r>
      <rPr>
        <b/>
        <sz val="10"/>
        <color rgb="FFC00000"/>
        <rFont val="Calibri"/>
        <family val="2"/>
        <charset val="238"/>
      </rPr>
      <t>sviatok</t>
    </r>
    <r>
      <rPr>
        <b/>
        <sz val="10"/>
        <color indexed="8"/>
        <rFont val="Calibri"/>
        <family val="2"/>
        <charset val="238"/>
      </rPr>
      <t xml:space="preserve"> · </t>
    </r>
    <r>
      <rPr>
        <b/>
        <sz val="10"/>
        <color rgb="FF7030A0"/>
        <rFont val="Calibri"/>
        <family val="2"/>
        <charset val="238"/>
      </rPr>
      <t>hodiny so sviatkom</t>
    </r>
    <r>
      <rPr>
        <b/>
        <sz val="10"/>
        <color indexed="8"/>
        <rFont val="Calibri"/>
        <family val="2"/>
        <charset val="238"/>
      </rPr>
      <t>)</t>
    </r>
  </si>
  <si>
    <r>
      <t xml:space="preserve">Deň v týždni - </t>
    </r>
    <r>
      <rPr>
        <b/>
        <sz val="11"/>
        <color theme="3" tint="0.39997558519241921"/>
        <rFont val="Calibri"/>
        <family val="2"/>
        <charset val="238"/>
      </rPr>
      <t xml:space="preserve">PO-PI  ·  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theme="6" tint="-0.249977111117893"/>
        <rFont val="Calibri"/>
        <family val="2"/>
        <charset val="238"/>
      </rPr>
      <t xml:space="preserve">SO   ·  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theme="9" tint="-0.249977111117893"/>
        <rFont val="Calibri"/>
        <family val="2"/>
        <charset val="238"/>
      </rPr>
      <t xml:space="preserve">NE   ·   </t>
    </r>
    <r>
      <rPr>
        <b/>
        <sz val="11"/>
        <color rgb="FFC00000"/>
        <rFont val="Calibri"/>
        <family val="2"/>
        <charset val="238"/>
      </rPr>
      <t>SV</t>
    </r>
  </si>
  <si>
    <t>SPOLU odpracované hodiny vrátane nadčasov</t>
  </si>
  <si>
    <t>Jednorázový sviatok</t>
  </si>
  <si>
    <t>Firma</t>
  </si>
  <si>
    <t>SPOLU odpracované hodiny bez nadčasov (PO - NE)</t>
  </si>
  <si>
    <t>SPOLU odpracované hodiny nadčasov (PO - NE)</t>
  </si>
  <si>
    <t>Firma ABC, s.r.o.</t>
  </si>
  <si>
    <t>Meno Priezvisko</t>
  </si>
  <si>
    <t>DEMO verzia</t>
  </si>
  <si>
    <t>EVIDENCIE DOCHÁDZKY</t>
  </si>
  <si>
    <t>pre zamestnancov</t>
  </si>
  <si>
    <t>s nadčasmi</t>
  </si>
  <si>
    <t>Obmedzenia DEMO verzie:</t>
  </si>
  <si>
    <t xml:space="preserve"> - Polia "IČO", "Zamestnávateľ" a "Priezvisko a meno zamestnanca" nie je možné v DEMO verzii meniť.</t>
  </si>
  <si>
    <t xml:space="preserve"> - Fond pracovného času a zobrazenie sviatkov funguje v DEMO verzii do obdobia 10/2018.</t>
  </si>
  <si>
    <t>www.agrico.sk/formulare</t>
  </si>
  <si>
    <t>VIAC INFO</t>
  </si>
  <si>
    <t>Plná verzia Evidencie dochádzky</t>
  </si>
  <si>
    <t xml:space="preserve">už aj s fondom pracovného času </t>
  </si>
  <si>
    <t>a sviatkami pre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</si>
</sst>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ddd"/>
  </numFmts>
  <fonts count="45" x14ac:knownFonts="1">
    <font>
      <sz val="10"/>
      <color rgb="FF00000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60"/>
      <name val="Calibri"/>
      <family val="2"/>
      <charset val="238"/>
    </font>
    <font>
      <sz val="10"/>
      <color indexed="6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00206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3" tint="0.3999755851924192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6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5" tint="-0.249977111117893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theme="3" tint="0.39997558519241921"/>
      <name val="Arial"/>
      <family val="2"/>
      <charset val="238"/>
    </font>
    <font>
      <b/>
      <sz val="9"/>
      <color rgb="FF00206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8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BFFC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FFCD"/>
        <bgColor auto="1"/>
      </patternFill>
    </fill>
    <fill>
      <patternFill patternType="solid">
        <fgColor theme="0"/>
        <bgColor indexed="64"/>
      </patternFill>
    </fill>
    <fill>
      <patternFill patternType="gray0625">
        <fgColor rgb="FFFFFF00"/>
        <bgColor rgb="FFFBFFCD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theme="8" tint="-0.499984740745262"/>
      </bottom>
      <diagonal/>
    </border>
    <border>
      <left/>
      <right/>
      <top style="thin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thin">
        <color indexed="64"/>
      </top>
      <bottom style="thick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theme="8" tint="-0.499984740745262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theme="8" tint="-0.499984740745262"/>
      </bottom>
      <diagonal/>
    </border>
    <border>
      <left style="medium">
        <color indexed="64"/>
      </left>
      <right/>
      <top style="thick">
        <color theme="8" tint="-0.499984740745262"/>
      </top>
      <bottom style="thin">
        <color indexed="64"/>
      </bottom>
      <diagonal/>
    </border>
    <border>
      <left/>
      <right/>
      <top style="thick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ck">
        <color theme="8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theme="8" tint="-0.499984740745262"/>
      </bottom>
      <diagonal/>
    </border>
    <border>
      <left/>
      <right style="thin">
        <color indexed="8"/>
      </right>
      <top style="thin">
        <color indexed="8"/>
      </top>
      <bottom style="thick">
        <color theme="8" tint="-0.499984740745262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9">
    <xf numFmtId="0" fontId="0" fillId="0" borderId="0" xfId="0" applyAlignment="1">
      <alignment wrapText="1"/>
    </xf>
    <xf numFmtId="0" fontId="13" fillId="0" borderId="0" xfId="0" applyFont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wrapText="1"/>
      <protection hidden="1"/>
    </xf>
    <xf numFmtId="1" fontId="3" fillId="4" borderId="7" xfId="0" applyNumberFormat="1" applyFont="1" applyFill="1" applyBorder="1" applyAlignment="1" applyProtection="1">
      <alignment horizontal="center" vertical="center"/>
      <protection hidden="1"/>
    </xf>
    <xf numFmtId="1" fontId="3" fillId="4" borderId="8" xfId="0" applyNumberFormat="1" applyFont="1" applyFill="1" applyBorder="1" applyAlignment="1" applyProtection="1">
      <alignment horizontal="center" vertical="center"/>
      <protection hidden="1"/>
    </xf>
    <xf numFmtId="1" fontId="3" fillId="4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14" fontId="14" fillId="0" borderId="0" xfId="0" applyNumberFormat="1" applyFont="1" applyProtection="1">
      <protection hidden="1"/>
    </xf>
    <xf numFmtId="164" fontId="7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14" xfId="0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164" fontId="3" fillId="4" borderId="18" xfId="0" applyNumberFormat="1" applyFont="1" applyFill="1" applyBorder="1" applyAlignment="1" applyProtection="1">
      <alignment horizontal="center" vertical="center"/>
      <protection hidden="1"/>
    </xf>
    <xf numFmtId="165" fontId="3" fillId="4" borderId="19" xfId="0" applyNumberFormat="1" applyFont="1" applyFill="1" applyBorder="1" applyAlignment="1" applyProtection="1">
      <alignment horizontal="center" vertical="center"/>
      <protection hidden="1"/>
    </xf>
    <xf numFmtId="164" fontId="4" fillId="4" borderId="12" xfId="0" applyNumberFormat="1" applyFont="1" applyFill="1" applyBorder="1" applyAlignment="1" applyProtection="1">
      <alignment horizontal="center" vertical="center"/>
      <protection hidden="1"/>
    </xf>
    <xf numFmtId="164" fontId="4" fillId="6" borderId="20" xfId="0" applyNumberFormat="1" applyFont="1" applyFill="1" applyBorder="1" applyAlignment="1" applyProtection="1">
      <alignment horizontal="center" vertical="center"/>
      <protection hidden="1"/>
    </xf>
    <xf numFmtId="164" fontId="3" fillId="6" borderId="21" xfId="0" applyNumberFormat="1" applyFont="1" applyFill="1" applyBorder="1" applyAlignment="1" applyProtection="1">
      <alignment horizontal="center" vertical="center"/>
      <protection hidden="1"/>
    </xf>
    <xf numFmtId="164" fontId="3" fillId="6" borderId="22" xfId="0" applyNumberFormat="1" applyFont="1" applyFill="1" applyBorder="1" applyAlignment="1" applyProtection="1">
      <alignment horizontal="center" vertical="center"/>
      <protection hidden="1"/>
    </xf>
    <xf numFmtId="14" fontId="14" fillId="0" borderId="23" xfId="0" applyNumberFormat="1" applyFont="1" applyBorder="1" applyProtection="1">
      <protection hidden="1"/>
    </xf>
    <xf numFmtId="164" fontId="4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wrapText="1"/>
      <protection hidden="1"/>
    </xf>
    <xf numFmtId="1" fontId="11" fillId="3" borderId="20" xfId="0" applyNumberFormat="1" applyFont="1" applyFill="1" applyBorder="1" applyAlignment="1" applyProtection="1">
      <alignment horizontal="center" vertical="center"/>
      <protection locked="0" hidden="1"/>
    </xf>
    <xf numFmtId="1" fontId="11" fillId="3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5" borderId="25" xfId="0" applyFill="1" applyBorder="1" applyAlignment="1" applyProtection="1">
      <protection hidden="1"/>
    </xf>
    <xf numFmtId="1" fontId="4" fillId="3" borderId="11" xfId="0" applyNumberFormat="1" applyFont="1" applyFill="1" applyBorder="1" applyAlignment="1" applyProtection="1">
      <alignment horizontal="center" vertical="center"/>
      <protection locked="0" hidden="1"/>
    </xf>
    <xf numFmtId="1" fontId="7" fillId="3" borderId="26" xfId="0" applyNumberFormat="1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protection hidden="1"/>
    </xf>
    <xf numFmtId="0" fontId="0" fillId="5" borderId="22" xfId="0" applyFill="1" applyBorder="1" applyAlignment="1" applyProtection="1">
      <protection hidden="1"/>
    </xf>
    <xf numFmtId="0" fontId="0" fillId="5" borderId="27" xfId="0" applyFill="1" applyBorder="1" applyAlignment="1" applyProtection="1">
      <protection hidden="1"/>
    </xf>
    <xf numFmtId="164" fontId="3" fillId="6" borderId="28" xfId="0" applyNumberFormat="1" applyFont="1" applyFill="1" applyBorder="1" applyAlignment="1" applyProtection="1">
      <alignment horizontal="center" vertical="center"/>
      <protection hidden="1"/>
    </xf>
    <xf numFmtId="164" fontId="3" fillId="6" borderId="29" xfId="0" applyNumberFormat="1" applyFont="1" applyFill="1" applyBorder="1" applyAlignment="1" applyProtection="1">
      <alignment horizontal="center" vertical="center"/>
      <protection hidden="1"/>
    </xf>
    <xf numFmtId="164" fontId="3" fillId="6" borderId="7" xfId="0" applyNumberFormat="1" applyFont="1" applyFill="1" applyBorder="1" applyAlignment="1" applyProtection="1">
      <alignment horizontal="center" vertical="center"/>
      <protection hidden="1"/>
    </xf>
    <xf numFmtId="164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wrapText="1"/>
      <protection hidden="1"/>
    </xf>
    <xf numFmtId="1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20" fillId="0" borderId="0" xfId="0" applyFont="1" applyAlignment="1">
      <alignment wrapText="1"/>
    </xf>
    <xf numFmtId="0" fontId="20" fillId="0" borderId="0" xfId="1" applyFont="1" applyAlignment="1">
      <alignment vertical="center" wrapText="1"/>
    </xf>
    <xf numFmtId="14" fontId="26" fillId="0" borderId="8" xfId="0" applyNumberFormat="1" applyFont="1" applyBorder="1" applyAlignment="1" applyProtection="1">
      <alignment horizontal="center"/>
      <protection hidden="1"/>
    </xf>
    <xf numFmtId="1" fontId="4" fillId="3" borderId="12" xfId="0" applyNumberFormat="1" applyFont="1" applyFill="1" applyBorder="1" applyAlignment="1" applyProtection="1">
      <alignment horizontal="center" vertical="center"/>
      <protection locked="0" hidden="1"/>
    </xf>
    <xf numFmtId="1" fontId="4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1" fillId="7" borderId="37" xfId="0" applyFont="1" applyFill="1" applyBorder="1" applyAlignment="1" applyProtection="1">
      <alignment horizontal="center" vertical="center" wrapText="1"/>
      <protection hidden="1"/>
    </xf>
    <xf numFmtId="0" fontId="32" fillId="7" borderId="6" xfId="0" applyFont="1" applyFill="1" applyBorder="1" applyAlignment="1" applyProtection="1">
      <alignment horizontal="center" vertical="center" wrapText="1"/>
      <protection hidden="1"/>
    </xf>
    <xf numFmtId="0" fontId="33" fillId="7" borderId="6" xfId="0" applyFont="1" applyFill="1" applyBorder="1" applyAlignment="1" applyProtection="1">
      <alignment horizontal="center" vertical="center" wrapText="1"/>
      <protection hidden="1"/>
    </xf>
    <xf numFmtId="0" fontId="34" fillId="7" borderId="22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wrapText="1"/>
    </xf>
    <xf numFmtId="0" fontId="34" fillId="7" borderId="6" xfId="0" applyFont="1" applyFill="1" applyBorder="1" applyAlignment="1" applyProtection="1">
      <alignment horizontal="center" vertical="center" wrapText="1"/>
      <protection hidden="1"/>
    </xf>
    <xf numFmtId="1" fontId="4" fillId="8" borderId="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164" fontId="4" fillId="4" borderId="44" xfId="0" applyNumberFormat="1" applyFont="1" applyFill="1" applyBorder="1" applyAlignment="1" applyProtection="1">
      <alignment horizontal="center" vertical="center"/>
      <protection hidden="1"/>
    </xf>
    <xf numFmtId="164" fontId="4" fillId="3" borderId="45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2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wrapText="1"/>
    </xf>
    <xf numFmtId="0" fontId="38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3" fillId="9" borderId="0" xfId="0" applyFont="1" applyFill="1" applyBorder="1" applyAlignment="1" applyProtection="1">
      <alignment wrapText="1"/>
      <protection hidden="1"/>
    </xf>
    <xf numFmtId="0" fontId="14" fillId="9" borderId="0" xfId="0" applyFont="1" applyFill="1" applyAlignment="1" applyProtection="1">
      <alignment wrapText="1"/>
      <protection hidden="1"/>
    </xf>
    <xf numFmtId="164" fontId="4" fillId="3" borderId="31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52" xfId="0" applyNumberFormat="1" applyFont="1" applyFill="1" applyBorder="1" applyAlignment="1" applyProtection="1">
      <alignment horizontal="center" vertical="center"/>
      <protection hidden="1"/>
    </xf>
    <xf numFmtId="1" fontId="7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5" xfId="0" applyNumberFormat="1" applyFont="1" applyFill="1" applyBorder="1" applyAlignment="1" applyProtection="1">
      <alignment horizontal="center" vertical="center"/>
      <protection locked="0" hidden="1"/>
    </xf>
    <xf numFmtId="1" fontId="3" fillId="4" borderId="41" xfId="0" applyNumberFormat="1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protection hidden="1"/>
    </xf>
    <xf numFmtId="1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0" fillId="5" borderId="10" xfId="0" applyFill="1" applyBorder="1" applyAlignment="1" applyProtection="1">
      <protection hidden="1"/>
    </xf>
    <xf numFmtId="0" fontId="39" fillId="5" borderId="11" xfId="0" applyFont="1" applyFill="1" applyBorder="1" applyAlignment="1" applyProtection="1">
      <protection hidden="1"/>
    </xf>
    <xf numFmtId="0" fontId="39" fillId="5" borderId="10" xfId="0" applyFont="1" applyFill="1" applyBorder="1" applyAlignment="1" applyProtection="1">
      <protection hidden="1"/>
    </xf>
    <xf numFmtId="0" fontId="0" fillId="5" borderId="11" xfId="0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40" fillId="9" borderId="0" xfId="0" applyFont="1" applyFill="1" applyAlignment="1" applyProtection="1">
      <alignment wrapText="1"/>
      <protection hidden="1"/>
    </xf>
    <xf numFmtId="164" fontId="4" fillId="10" borderId="10" xfId="0" applyNumberFormat="1" applyFont="1" applyFill="1" applyBorder="1" applyAlignment="1" applyProtection="1">
      <alignment horizontal="center" vertical="center"/>
      <protection locked="0" hidden="1"/>
    </xf>
    <xf numFmtId="1" fontId="41" fillId="11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0" xfId="0" applyNumberFormat="1" applyAlignment="1">
      <alignment wrapText="1"/>
    </xf>
    <xf numFmtId="0" fontId="13" fillId="9" borderId="0" xfId="0" applyFont="1" applyFill="1" applyAlignment="1" applyProtection="1">
      <alignment wrapText="1"/>
      <protection hidden="1"/>
    </xf>
    <xf numFmtId="0" fontId="42" fillId="9" borderId="0" xfId="0" applyFont="1" applyFill="1" applyBorder="1" applyProtection="1">
      <protection hidden="1"/>
    </xf>
    <xf numFmtId="14" fontId="14" fillId="9" borderId="0" xfId="0" applyNumberFormat="1" applyFont="1" applyFill="1" applyProtection="1">
      <protection hidden="1"/>
    </xf>
    <xf numFmtId="14" fontId="14" fillId="9" borderId="23" xfId="0" applyNumberFormat="1" applyFont="1" applyFill="1" applyBorder="1" applyProtection="1">
      <protection hidden="1"/>
    </xf>
    <xf numFmtId="0" fontId="13" fillId="9" borderId="0" xfId="0" applyFont="1" applyFill="1" applyAlignment="1">
      <alignment wrapText="1"/>
    </xf>
    <xf numFmtId="164" fontId="4" fillId="3" borderId="53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164" fontId="3" fillId="4" borderId="56" xfId="0" applyNumberFormat="1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 shrinkToFit="1"/>
      <protection locked="0" hidden="1"/>
    </xf>
    <xf numFmtId="164" fontId="4" fillId="3" borderId="57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61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62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63" xfId="0" applyNumberFormat="1" applyFont="1" applyFill="1" applyBorder="1" applyAlignment="1" applyProtection="1">
      <alignment horizontal="center" vertical="center"/>
      <protection locked="0" hidden="1"/>
    </xf>
    <xf numFmtId="0" fontId="3" fillId="4" borderId="64" xfId="0" applyFont="1" applyFill="1" applyBorder="1" applyAlignment="1" applyProtection="1">
      <alignment horizontal="center" vertical="center"/>
      <protection hidden="1"/>
    </xf>
    <xf numFmtId="164" fontId="3" fillId="4" borderId="65" xfId="0" applyNumberFormat="1" applyFont="1" applyFill="1" applyBorder="1" applyAlignment="1" applyProtection="1">
      <alignment horizontal="center" vertical="center"/>
      <protection hidden="1"/>
    </xf>
    <xf numFmtId="164" fontId="4" fillId="3" borderId="6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7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43" fillId="0" borderId="33" xfId="0" applyFont="1" applyBorder="1" applyAlignment="1">
      <alignment horizontal="center" vertical="top" wrapText="1"/>
    </xf>
    <xf numFmtId="0" fontId="43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39" fillId="0" borderId="31" xfId="0" applyFont="1" applyBorder="1" applyAlignment="1">
      <alignment horizontal="center" vertical="top" wrapText="1"/>
    </xf>
    <xf numFmtId="0" fontId="12" fillId="0" borderId="31" xfId="1" applyBorder="1" applyAlignment="1">
      <alignment horizontal="center" vertical="top" wrapText="1"/>
    </xf>
    <xf numFmtId="0" fontId="0" fillId="0" borderId="71" xfId="0" applyBorder="1" applyAlignment="1">
      <alignment horizontal="center" wrapText="1"/>
    </xf>
    <xf numFmtId="0" fontId="44" fillId="0" borderId="31" xfId="0" applyFont="1" applyBorder="1" applyAlignment="1">
      <alignment horizontal="center" vertical="top" wrapText="1"/>
    </xf>
    <xf numFmtId="0" fontId="44" fillId="0" borderId="26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5" fillId="7" borderId="37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10" fillId="6" borderId="32" xfId="0" applyFont="1" applyFill="1" applyBorder="1" applyAlignment="1" applyProtection="1">
      <alignment vertical="center"/>
      <protection hidden="1"/>
    </xf>
    <xf numFmtId="0" fontId="0" fillId="6" borderId="6" xfId="0" applyFont="1" applyFill="1" applyBorder="1" applyAlignment="1" applyProtection="1">
      <protection hidden="1"/>
    </xf>
    <xf numFmtId="0" fontId="0" fillId="6" borderId="6" xfId="0" applyFont="1" applyFill="1" applyBorder="1" applyAlignment="1" applyProtection="1">
      <alignment wrapText="1"/>
      <protection hidden="1"/>
    </xf>
    <xf numFmtId="0" fontId="1" fillId="6" borderId="35" xfId="0" applyFont="1" applyFill="1" applyBorder="1" applyAlignment="1" applyProtection="1">
      <alignment vertical="center"/>
      <protection hidden="1"/>
    </xf>
    <xf numFmtId="0" fontId="1" fillId="6" borderId="36" xfId="0" applyFont="1" applyFill="1" applyBorder="1" applyAlignment="1" applyProtection="1">
      <alignment vertical="center"/>
      <protection hidden="1"/>
    </xf>
    <xf numFmtId="0" fontId="0" fillId="0" borderId="36" xfId="0" applyBorder="1" applyAlignment="1" applyProtection="1">
      <protection hidden="1"/>
    </xf>
    <xf numFmtId="0" fontId="3" fillId="6" borderId="38" xfId="0" applyFont="1" applyFill="1" applyBorder="1" applyAlignment="1" applyProtection="1">
      <alignment vertical="center"/>
      <protection hidden="1"/>
    </xf>
    <xf numFmtId="0" fontId="3" fillId="6" borderId="39" xfId="0" applyFont="1" applyFill="1" applyBorder="1" applyAlignment="1" applyProtection="1">
      <alignment vertical="center"/>
      <protection hidden="1"/>
    </xf>
    <xf numFmtId="0" fontId="0" fillId="0" borderId="39" xfId="0" applyBorder="1" applyAlignment="1" applyProtection="1">
      <protection hidden="1"/>
    </xf>
    <xf numFmtId="0" fontId="0" fillId="0" borderId="34" xfId="0" applyBorder="1" applyAlignment="1" applyProtection="1">
      <protection hidden="1"/>
    </xf>
    <xf numFmtId="0" fontId="17" fillId="7" borderId="33" xfId="0" applyFont="1" applyFill="1" applyBorder="1" applyAlignment="1" applyProtection="1">
      <alignment horizontal="center" vertical="center" textRotation="90" wrapText="1"/>
      <protection hidden="1"/>
    </xf>
    <xf numFmtId="0" fontId="0" fillId="0" borderId="31" xfId="0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 applyProtection="1">
      <alignment horizontal="center" vertical="center" textRotation="90" wrapText="1"/>
      <protection hidden="1"/>
    </xf>
    <xf numFmtId="0" fontId="10" fillId="6" borderId="37" xfId="0" applyFont="1" applyFill="1" applyBorder="1" applyAlignment="1" applyProtection="1">
      <alignment vertical="center"/>
      <protection hidden="1"/>
    </xf>
    <xf numFmtId="0" fontId="10" fillId="6" borderId="6" xfId="0" applyFont="1" applyFill="1" applyBorder="1" applyAlignment="1" applyProtection="1">
      <alignment vertical="center"/>
      <protection hidden="1"/>
    </xf>
    <xf numFmtId="0" fontId="0" fillId="6" borderId="22" xfId="0" applyFont="1" applyFill="1" applyBorder="1" applyAlignment="1" applyProtection="1">
      <protection hidden="1"/>
    </xf>
    <xf numFmtId="49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49" fontId="16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6" xfId="0" applyFont="1" applyBorder="1" applyAlignment="1" applyProtection="1">
      <alignment horizontal="center" vertical="center"/>
      <protection locked="0" hidden="1"/>
    </xf>
    <xf numFmtId="0" fontId="0" fillId="0" borderId="6" xfId="0" applyFont="1" applyBorder="1" applyAlignment="1" applyProtection="1">
      <protection locked="0" hidden="1"/>
    </xf>
    <xf numFmtId="0" fontId="0" fillId="6" borderId="40" xfId="0" applyFont="1" applyFill="1" applyBorder="1" applyAlignment="1" applyProtection="1">
      <alignment wrapText="1"/>
      <protection hidden="1"/>
    </xf>
    <xf numFmtId="0" fontId="18" fillId="6" borderId="37" xfId="0" applyFont="1" applyFill="1" applyBorder="1" applyAlignment="1" applyProtection="1">
      <alignment horizontal="left" vertical="center"/>
      <protection hidden="1"/>
    </xf>
    <xf numFmtId="0" fontId="36" fillId="7" borderId="33" xfId="0" applyFont="1" applyFill="1" applyBorder="1" applyAlignment="1" applyProtection="1">
      <alignment horizontal="center" vertical="center" textRotation="90" wrapText="1"/>
      <protection hidden="1"/>
    </xf>
    <xf numFmtId="0" fontId="36" fillId="7" borderId="31" xfId="0" applyFont="1" applyFill="1" applyBorder="1" applyAlignment="1" applyProtection="1">
      <alignment horizontal="center" vertical="center" textRotation="90" wrapText="1"/>
      <protection hidden="1"/>
    </xf>
    <xf numFmtId="0" fontId="37" fillId="0" borderId="31" xfId="0" applyFont="1" applyBorder="1" applyAlignment="1" applyProtection="1">
      <alignment horizontal="center" vertical="center" textRotation="90" wrapText="1"/>
      <protection hidden="1"/>
    </xf>
    <xf numFmtId="0" fontId="37" fillId="0" borderId="26" xfId="0" applyFont="1" applyBorder="1" applyAlignment="1" applyProtection="1">
      <alignment horizontal="center" vertical="center" textRotation="90" wrapText="1"/>
      <protection hidden="1"/>
    </xf>
    <xf numFmtId="0" fontId="5" fillId="7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5" fillId="7" borderId="49" xfId="0" applyFont="1" applyFill="1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6" fillId="7" borderId="49" xfId="0" applyFont="1" applyFill="1" applyBorder="1" applyAlignment="1" applyProtection="1">
      <alignment horizontal="left" vertical="center"/>
      <protection hidden="1"/>
    </xf>
    <xf numFmtId="0" fontId="18" fillId="7" borderId="49" xfId="0" applyFont="1" applyFill="1" applyBorder="1" applyAlignment="1" applyProtection="1">
      <alignment horizontal="left" vertical="center"/>
      <protection hidden="1"/>
    </xf>
    <xf numFmtId="0" fontId="17" fillId="7" borderId="31" xfId="0" applyFont="1" applyFill="1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 applyProtection="1">
      <alignment horizontal="center" vertical="center" textRotation="90" wrapText="1"/>
      <protection hidden="1"/>
    </xf>
    <xf numFmtId="0" fontId="17" fillId="7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17" fillId="7" borderId="49" xfId="0" applyFont="1" applyFill="1" applyBorder="1" applyAlignment="1" applyProtection="1">
      <alignment horizontal="left" vertical="center" shrinkToFit="1"/>
      <protection hidden="1"/>
    </xf>
    <xf numFmtId="0" fontId="0" fillId="0" borderId="50" xfId="0" applyBorder="1" applyAlignment="1" applyProtection="1">
      <alignment vertical="center" wrapText="1"/>
      <protection hidden="1"/>
    </xf>
    <xf numFmtId="0" fontId="0" fillId="0" borderId="51" xfId="0" applyBorder="1" applyAlignment="1" applyProtection="1">
      <alignment vertical="center" wrapText="1"/>
      <protection hidden="1"/>
    </xf>
    <xf numFmtId="0" fontId="17" fillId="7" borderId="58" xfId="0" applyFont="1" applyFill="1" applyBorder="1" applyAlignment="1" applyProtection="1">
      <alignment horizontal="left" vertical="center" shrinkToFit="1"/>
      <protection hidden="1"/>
    </xf>
    <xf numFmtId="0" fontId="0" fillId="0" borderId="59" xfId="0" applyBorder="1" applyAlignment="1" applyProtection="1">
      <alignment vertical="center" wrapText="1"/>
      <protection hidden="1"/>
    </xf>
    <xf numFmtId="0" fontId="0" fillId="0" borderId="60" xfId="0" applyBorder="1" applyAlignment="1" applyProtection="1">
      <alignment vertical="center" wrapText="1"/>
      <protection hidden="1"/>
    </xf>
    <xf numFmtId="0" fontId="17" fillId="7" borderId="54" xfId="0" applyFont="1" applyFill="1" applyBorder="1" applyAlignment="1" applyProtection="1">
      <alignment horizontal="left" vertical="center" shrinkToFit="1"/>
      <protection hidden="1"/>
    </xf>
    <xf numFmtId="0" fontId="0" fillId="0" borderId="42" xfId="0" applyBorder="1" applyAlignment="1" applyProtection="1">
      <alignment vertical="center" wrapText="1"/>
      <protection hidden="1"/>
    </xf>
    <xf numFmtId="0" fontId="0" fillId="0" borderId="55" xfId="0" applyBorder="1" applyAlignment="1" applyProtection="1">
      <alignment vertical="center" wrapText="1"/>
      <protection hidden="1"/>
    </xf>
    <xf numFmtId="0" fontId="18" fillId="4" borderId="46" xfId="0" applyFont="1" applyFill="1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17" fillId="7" borderId="49" xfId="0" applyFont="1" applyFill="1" applyBorder="1" applyAlignment="1" applyProtection="1">
      <alignment horizontal="left" vertical="center"/>
      <protection hidden="1"/>
    </xf>
    <xf numFmtId="0" fontId="17" fillId="7" borderId="38" xfId="0" applyFont="1" applyFill="1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17" fillId="7" borderId="66" xfId="0" applyFont="1" applyFill="1" applyBorder="1" applyAlignment="1" applyProtection="1">
      <alignment horizontal="left" vertical="center"/>
      <protection hidden="1"/>
    </xf>
    <xf numFmtId="0" fontId="0" fillId="0" borderId="67" xfId="0" applyBorder="1" applyAlignment="1" applyProtection="1">
      <alignment vertical="center"/>
      <protection hidden="1"/>
    </xf>
    <xf numFmtId="0" fontId="0" fillId="0" borderId="68" xfId="0" applyBorder="1" applyAlignment="1" applyProtection="1">
      <alignment vertical="center"/>
      <protection hidden="1"/>
    </xf>
    <xf numFmtId="0" fontId="5" fillId="7" borderId="38" xfId="0" applyFont="1" applyFill="1" applyBorder="1" applyAlignment="1" applyProtection="1">
      <alignment horizontal="left" vertical="center"/>
      <protection hidden="1"/>
    </xf>
    <xf numFmtId="0" fontId="10" fillId="4" borderId="37" xfId="0" applyFont="1" applyFill="1" applyBorder="1" applyAlignment="1" applyProtection="1">
      <alignment wrapText="1"/>
      <protection hidden="1"/>
    </xf>
    <xf numFmtId="0" fontId="0" fillId="0" borderId="6" xfId="0" applyFont="1" applyBorder="1" applyAlignment="1" applyProtection="1">
      <alignment wrapText="1"/>
      <protection hidden="1"/>
    </xf>
    <xf numFmtId="0" fontId="3" fillId="4" borderId="40" xfId="0" applyFont="1" applyFill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protection hidden="1"/>
    </xf>
    <xf numFmtId="49" fontId="15" fillId="2" borderId="40" xfId="0" applyNumberFormat="1" applyFont="1" applyFill="1" applyBorder="1" applyAlignment="1" applyProtection="1">
      <alignment horizontal="center" vertical="center"/>
      <protection locked="0" hidden="1"/>
    </xf>
    <xf numFmtId="49" fontId="19" fillId="0" borderId="41" xfId="0" applyNumberFormat="1" applyFont="1" applyBorder="1" applyAlignment="1" applyProtection="1">
      <alignment horizontal="center" vertical="center"/>
      <protection locked="0" hidden="1"/>
    </xf>
    <xf numFmtId="0" fontId="3" fillId="4" borderId="37" xfId="0" applyFont="1" applyFill="1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</cellXfs>
  <cellStyles count="2">
    <cellStyle name="Hypertextové prepojenie" xfId="1" builtinId="8"/>
    <cellStyle name="Normálne" xfId="0" builtinId="0"/>
  </cellStyles>
  <dxfs count="8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rico.sk/formulare" TargetMode="External"/><Relationship Id="rId2" Type="http://schemas.openxmlformats.org/officeDocument/2006/relationships/hyperlink" Target="http://www.agrico.sk/formulare" TargetMode="External"/><Relationship Id="rId1" Type="http://schemas.openxmlformats.org/officeDocument/2006/relationships/hyperlink" Target="http://www.agrico.sk/formulare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N67"/>
  <sheetViews>
    <sheetView showGridLines="0" tabSelected="1" zoomScaleNormal="100" workbookViewId="0">
      <selection activeCell="D1" sqref="D1:E1"/>
    </sheetView>
  </sheetViews>
  <sheetFormatPr defaultColWidth="9" defaultRowHeight="15" customHeight="1" x14ac:dyDescent="0.2"/>
  <cols>
    <col min="1" max="1" width="3.5703125" customWidth="1"/>
    <col min="2" max="2" width="10.5703125" style="64" customWidth="1"/>
    <col min="3" max="3" width="13.5703125" customWidth="1"/>
    <col min="4" max="4" width="21" customWidth="1"/>
    <col min="5" max="5" width="5.28515625" customWidth="1"/>
    <col min="6" max="36" width="5.140625" customWidth="1"/>
    <col min="37" max="37" width="4.28515625" customWidth="1"/>
    <col min="38" max="38" width="6" customWidth="1"/>
    <col min="39" max="39" width="5" customWidth="1"/>
    <col min="40" max="40" width="29.42578125" style="105" customWidth="1"/>
  </cols>
  <sheetData>
    <row r="1" spans="1:40" ht="15" customHeight="1" thickBot="1" x14ac:dyDescent="0.3">
      <c r="A1" s="187" t="s">
        <v>4</v>
      </c>
      <c r="B1" s="188"/>
      <c r="C1" s="83">
        <v>12345678</v>
      </c>
      <c r="D1" s="185" t="s">
        <v>63</v>
      </c>
      <c r="E1" s="186"/>
      <c r="F1" s="183" t="s">
        <v>6</v>
      </c>
      <c r="G1" s="184"/>
      <c r="H1" s="184"/>
      <c r="I1" s="29">
        <v>10</v>
      </c>
      <c r="J1" s="5" t="s">
        <v>7</v>
      </c>
      <c r="K1" s="30">
        <v>2018</v>
      </c>
      <c r="L1" s="67"/>
      <c r="M1" s="68"/>
      <c r="N1" s="68"/>
      <c r="O1" s="68"/>
      <c r="P1" s="68"/>
      <c r="Q1" s="68"/>
      <c r="R1" s="68"/>
      <c r="S1" s="68" t="s">
        <v>8</v>
      </c>
      <c r="T1" s="68" t="s">
        <v>10</v>
      </c>
      <c r="U1" s="68" t="s">
        <v>9</v>
      </c>
      <c r="V1" s="68" t="s">
        <v>11</v>
      </c>
      <c r="W1" s="68" t="s">
        <v>18</v>
      </c>
      <c r="X1" s="67"/>
      <c r="Y1" s="65"/>
      <c r="Z1" s="181" t="s">
        <v>56</v>
      </c>
      <c r="AA1" s="182"/>
      <c r="AB1" s="182"/>
      <c r="AC1" s="182"/>
      <c r="AD1" s="182"/>
      <c r="AE1" s="182"/>
      <c r="AF1" s="182"/>
      <c r="AG1" s="182"/>
      <c r="AH1" s="182"/>
      <c r="AI1" s="52">
        <f>VLOOKUP(I1,FPC!A1:B12,2)</f>
        <v>22</v>
      </c>
      <c r="AJ1" s="53">
        <f>VLOOKUP(I1,FPC!A1:C12,3)</f>
        <v>176</v>
      </c>
      <c r="AK1" s="54">
        <f>VLOOKUP(I1,FPC!A1:D12,4)</f>
        <v>1</v>
      </c>
      <c r="AL1" s="57">
        <f>VLOOKUP(I1,FPC!A1:E12,5)</f>
        <v>23</v>
      </c>
      <c r="AM1" s="55">
        <f>VLOOKUP(I1,FPC!A1:F12,6)</f>
        <v>184</v>
      </c>
    </row>
    <row r="2" spans="1:40" ht="4.5" customHeight="1" thickBot="1" x14ac:dyDescent="0.3">
      <c r="A2" s="10"/>
      <c r="B2" s="10"/>
      <c r="C2" s="28"/>
      <c r="D2" s="104" t="s">
        <v>60</v>
      </c>
      <c r="E2" s="2"/>
      <c r="F2" s="11">
        <f>DATE(K1,I1,1)</f>
        <v>43374</v>
      </c>
      <c r="G2" s="11">
        <f>(F2+1)</f>
        <v>43375</v>
      </c>
      <c r="H2" s="11">
        <f t="shared" ref="H2:AJ2" si="0">(G2+1)</f>
        <v>43376</v>
      </c>
      <c r="I2" s="11">
        <f t="shared" si="0"/>
        <v>43377</v>
      </c>
      <c r="J2" s="11">
        <f t="shared" si="0"/>
        <v>43378</v>
      </c>
      <c r="K2" s="11">
        <f t="shared" si="0"/>
        <v>43379</v>
      </c>
      <c r="L2" s="11">
        <f t="shared" si="0"/>
        <v>43380</v>
      </c>
      <c r="M2" s="11">
        <f t="shared" si="0"/>
        <v>43381</v>
      </c>
      <c r="N2" s="11">
        <f t="shared" si="0"/>
        <v>43382</v>
      </c>
      <c r="O2" s="11">
        <f t="shared" si="0"/>
        <v>43383</v>
      </c>
      <c r="P2" s="11">
        <f t="shared" si="0"/>
        <v>43384</v>
      </c>
      <c r="Q2" s="11">
        <f t="shared" si="0"/>
        <v>43385</v>
      </c>
      <c r="R2" s="11">
        <f t="shared" si="0"/>
        <v>43386</v>
      </c>
      <c r="S2" s="11">
        <f t="shared" si="0"/>
        <v>43387</v>
      </c>
      <c r="T2" s="11">
        <f t="shared" si="0"/>
        <v>43388</v>
      </c>
      <c r="U2" s="26">
        <f t="shared" si="0"/>
        <v>43389</v>
      </c>
      <c r="V2" s="11">
        <f t="shared" si="0"/>
        <v>43390</v>
      </c>
      <c r="W2" s="11">
        <f t="shared" si="0"/>
        <v>43391</v>
      </c>
      <c r="X2" s="11">
        <f t="shared" si="0"/>
        <v>43392</v>
      </c>
      <c r="Y2" s="11">
        <f t="shared" si="0"/>
        <v>43393</v>
      </c>
      <c r="Z2" s="11">
        <f t="shared" si="0"/>
        <v>43394</v>
      </c>
      <c r="AA2" s="11">
        <f t="shared" si="0"/>
        <v>43395</v>
      </c>
      <c r="AB2" s="11">
        <f t="shared" si="0"/>
        <v>43396</v>
      </c>
      <c r="AC2" s="11">
        <f t="shared" si="0"/>
        <v>43397</v>
      </c>
      <c r="AD2" s="11">
        <f t="shared" si="0"/>
        <v>43398</v>
      </c>
      <c r="AE2" s="11">
        <f t="shared" si="0"/>
        <v>43399</v>
      </c>
      <c r="AF2" s="11">
        <f t="shared" si="0"/>
        <v>43400</v>
      </c>
      <c r="AG2" s="11">
        <f t="shared" si="0"/>
        <v>43401</v>
      </c>
      <c r="AH2" s="11">
        <f t="shared" si="0"/>
        <v>43402</v>
      </c>
      <c r="AI2" s="11">
        <f t="shared" si="0"/>
        <v>43403</v>
      </c>
      <c r="AJ2" s="11">
        <f t="shared" si="0"/>
        <v>43404</v>
      </c>
      <c r="AK2" s="1"/>
      <c r="AL2" s="28"/>
      <c r="AM2" s="10"/>
    </row>
    <row r="3" spans="1:40" ht="12.95" customHeight="1" thickBot="1" x14ac:dyDescent="0.25">
      <c r="A3" s="134" t="s">
        <v>3</v>
      </c>
      <c r="B3" s="135"/>
      <c r="C3" s="136"/>
      <c r="D3" s="137" t="s">
        <v>64</v>
      </c>
      <c r="E3" s="138"/>
      <c r="F3" s="135" t="s">
        <v>5</v>
      </c>
      <c r="G3" s="122"/>
      <c r="H3" s="122"/>
      <c r="I3" s="122"/>
      <c r="J3" s="139" t="s">
        <v>13</v>
      </c>
      <c r="K3" s="140"/>
      <c r="L3" s="140"/>
      <c r="M3" s="140"/>
      <c r="N3" s="141"/>
      <c r="O3" s="141"/>
      <c r="P3" s="141"/>
      <c r="Q3" s="121" t="s">
        <v>31</v>
      </c>
      <c r="R3" s="122"/>
      <c r="S3" s="122"/>
      <c r="T3" s="123"/>
      <c r="U3" s="142"/>
      <c r="V3" s="27">
        <v>8</v>
      </c>
      <c r="W3" s="121" t="s">
        <v>34</v>
      </c>
      <c r="X3" s="122"/>
      <c r="Y3" s="122"/>
      <c r="Z3" s="123"/>
      <c r="AA3" s="27">
        <v>0</v>
      </c>
      <c r="AB3" s="6"/>
      <c r="AC3" s="6"/>
      <c r="AD3" s="6"/>
      <c r="AE3" s="6"/>
      <c r="AF3" s="6"/>
      <c r="AG3" s="6"/>
      <c r="AH3" s="6"/>
      <c r="AI3" s="6"/>
      <c r="AJ3" s="6"/>
      <c r="AK3" s="34"/>
      <c r="AL3" s="34"/>
      <c r="AM3" s="35"/>
      <c r="AN3" s="107" t="s">
        <v>65</v>
      </c>
    </row>
    <row r="4" spans="1:40" ht="12.95" customHeight="1" thickBot="1" x14ac:dyDescent="0.25">
      <c r="A4" s="124" t="s">
        <v>57</v>
      </c>
      <c r="B4" s="125"/>
      <c r="C4" s="126"/>
      <c r="D4" s="126"/>
      <c r="E4" s="126"/>
      <c r="F4" s="46" t="str">
        <f t="shared" ref="F4:AJ4" si="1">TEXT(F2,"ddd")</f>
        <v>po</v>
      </c>
      <c r="G4" s="46" t="str">
        <f t="shared" si="1"/>
        <v>ut</v>
      </c>
      <c r="H4" s="46" t="str">
        <f t="shared" si="1"/>
        <v>st</v>
      </c>
      <c r="I4" s="46" t="str">
        <f t="shared" si="1"/>
        <v>št</v>
      </c>
      <c r="J4" s="46" t="str">
        <f t="shared" si="1"/>
        <v>pi</v>
      </c>
      <c r="K4" s="46" t="str">
        <f t="shared" si="1"/>
        <v>so</v>
      </c>
      <c r="L4" s="46" t="str">
        <f t="shared" si="1"/>
        <v>ne</v>
      </c>
      <c r="M4" s="46" t="str">
        <f t="shared" si="1"/>
        <v>po</v>
      </c>
      <c r="N4" s="46" t="str">
        <f t="shared" si="1"/>
        <v>ut</v>
      </c>
      <c r="O4" s="46" t="str">
        <f t="shared" si="1"/>
        <v>st</v>
      </c>
      <c r="P4" s="46" t="str">
        <f t="shared" si="1"/>
        <v>št</v>
      </c>
      <c r="Q4" s="46" t="str">
        <f t="shared" si="1"/>
        <v>pi</v>
      </c>
      <c r="R4" s="46" t="str">
        <f t="shared" si="1"/>
        <v>so</v>
      </c>
      <c r="S4" s="46" t="str">
        <f t="shared" si="1"/>
        <v>ne</v>
      </c>
      <c r="T4" s="46" t="str">
        <f t="shared" si="1"/>
        <v>po</v>
      </c>
      <c r="U4" s="46" t="str">
        <f t="shared" si="1"/>
        <v>ut</v>
      </c>
      <c r="V4" s="46" t="str">
        <f t="shared" si="1"/>
        <v>st</v>
      </c>
      <c r="W4" s="46" t="str">
        <f t="shared" si="1"/>
        <v>št</v>
      </c>
      <c r="X4" s="46" t="str">
        <f t="shared" si="1"/>
        <v>pi</v>
      </c>
      <c r="Y4" s="46" t="str">
        <f t="shared" si="1"/>
        <v>so</v>
      </c>
      <c r="Z4" s="46" t="str">
        <f t="shared" si="1"/>
        <v>ne</v>
      </c>
      <c r="AA4" s="46" t="str">
        <f t="shared" si="1"/>
        <v>po</v>
      </c>
      <c r="AB4" s="46" t="str">
        <f t="shared" si="1"/>
        <v>ut</v>
      </c>
      <c r="AC4" s="46" t="str">
        <f t="shared" si="1"/>
        <v>st</v>
      </c>
      <c r="AD4" s="46" t="str">
        <f t="shared" si="1"/>
        <v>št</v>
      </c>
      <c r="AE4" s="46" t="str">
        <f t="shared" si="1"/>
        <v>pi</v>
      </c>
      <c r="AF4" s="46" t="str">
        <f t="shared" si="1"/>
        <v>so</v>
      </c>
      <c r="AG4" s="46" t="str">
        <f t="shared" si="1"/>
        <v>ne</v>
      </c>
      <c r="AH4" s="46" t="str">
        <f t="shared" si="1"/>
        <v>po</v>
      </c>
      <c r="AI4" s="46" t="str">
        <f t="shared" si="1"/>
        <v>ut</v>
      </c>
      <c r="AJ4" s="46" t="str">
        <f t="shared" si="1"/>
        <v>st</v>
      </c>
      <c r="AK4" s="31"/>
      <c r="AL4" s="31"/>
      <c r="AM4" s="36"/>
      <c r="AN4" s="108" t="s">
        <v>66</v>
      </c>
    </row>
    <row r="5" spans="1:40" ht="12.95" customHeight="1" thickBot="1" x14ac:dyDescent="0.25">
      <c r="A5" s="127" t="s">
        <v>2</v>
      </c>
      <c r="B5" s="128"/>
      <c r="C5" s="129"/>
      <c r="D5" s="130"/>
      <c r="E5" s="131" t="s">
        <v>35</v>
      </c>
      <c r="F5" s="14">
        <v>1</v>
      </c>
      <c r="G5" s="15">
        <v>2</v>
      </c>
      <c r="H5" s="15">
        <v>3</v>
      </c>
      <c r="I5" s="15">
        <v>4</v>
      </c>
      <c r="J5" s="15">
        <v>5</v>
      </c>
      <c r="K5" s="15">
        <v>6</v>
      </c>
      <c r="L5" s="15">
        <v>7</v>
      </c>
      <c r="M5" s="15">
        <v>8</v>
      </c>
      <c r="N5" s="15">
        <v>9</v>
      </c>
      <c r="O5" s="15">
        <v>10</v>
      </c>
      <c r="P5" s="15">
        <v>11</v>
      </c>
      <c r="Q5" s="15">
        <v>12</v>
      </c>
      <c r="R5" s="15">
        <v>13</v>
      </c>
      <c r="S5" s="15">
        <v>14</v>
      </c>
      <c r="T5" s="15">
        <v>15</v>
      </c>
      <c r="U5" s="15">
        <v>16</v>
      </c>
      <c r="V5" s="15">
        <v>17</v>
      </c>
      <c r="W5" s="15">
        <v>18</v>
      </c>
      <c r="X5" s="15">
        <v>19</v>
      </c>
      <c r="Y5" s="15">
        <v>20</v>
      </c>
      <c r="Z5" s="15">
        <v>21</v>
      </c>
      <c r="AA5" s="15">
        <v>22</v>
      </c>
      <c r="AB5" s="15">
        <v>23</v>
      </c>
      <c r="AC5" s="15">
        <v>24</v>
      </c>
      <c r="AD5" s="15">
        <v>25</v>
      </c>
      <c r="AE5" s="15">
        <v>26</v>
      </c>
      <c r="AF5" s="15">
        <v>27</v>
      </c>
      <c r="AG5" s="15">
        <v>28</v>
      </c>
      <c r="AH5" s="15">
        <v>29</v>
      </c>
      <c r="AI5" s="15">
        <v>30</v>
      </c>
      <c r="AJ5" s="15">
        <v>31</v>
      </c>
      <c r="AK5" s="16" t="s">
        <v>0</v>
      </c>
      <c r="AL5" s="17" t="s">
        <v>1</v>
      </c>
      <c r="AM5" s="156" t="s">
        <v>33</v>
      </c>
      <c r="AN5" s="108" t="s">
        <v>67</v>
      </c>
    </row>
    <row r="6" spans="1:40" ht="12.95" customHeight="1" x14ac:dyDescent="0.2">
      <c r="A6" s="144" t="s">
        <v>19</v>
      </c>
      <c r="B6" s="158" t="s">
        <v>22</v>
      </c>
      <c r="C6" s="159"/>
      <c r="D6" s="160"/>
      <c r="E6" s="13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59">
        <f>COUNT(F6:AJ6)</f>
        <v>0</v>
      </c>
      <c r="AL6" s="20">
        <f t="shared" ref="AL6:AL16" si="2">SUM(F6:AJ6)</f>
        <v>0</v>
      </c>
      <c r="AM6" s="132"/>
      <c r="AN6" s="108" t="s">
        <v>68</v>
      </c>
    </row>
    <row r="7" spans="1:40" ht="12.95" customHeight="1" x14ac:dyDescent="0.2">
      <c r="A7" s="146"/>
      <c r="B7" s="161" t="s">
        <v>23</v>
      </c>
      <c r="C7" s="162"/>
      <c r="D7" s="163"/>
      <c r="E7" s="13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0">
        <f>COUNT(F7:AJ7)</f>
        <v>0</v>
      </c>
      <c r="AL7" s="4">
        <f t="shared" si="2"/>
        <v>0</v>
      </c>
      <c r="AM7" s="132"/>
      <c r="AN7" s="109"/>
    </row>
    <row r="8" spans="1:40" ht="12.95" customHeight="1" thickBot="1" x14ac:dyDescent="0.25">
      <c r="A8" s="146"/>
      <c r="B8" s="164" t="s">
        <v>24</v>
      </c>
      <c r="C8" s="165"/>
      <c r="D8" s="166"/>
      <c r="E8" s="132"/>
      <c r="F8" s="96"/>
      <c r="G8" s="97"/>
      <c r="H8" s="97"/>
      <c r="I8" s="97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>
        <f>COUNT(F8:AJ8)</f>
        <v>0</v>
      </c>
      <c r="AL8" s="100">
        <f t="shared" si="2"/>
        <v>0</v>
      </c>
      <c r="AM8" s="132"/>
      <c r="AN8" s="110" t="s">
        <v>69</v>
      </c>
    </row>
    <row r="9" spans="1:40" ht="12.95" customHeight="1" thickTop="1" x14ac:dyDescent="0.2">
      <c r="A9" s="146"/>
      <c r="B9" s="167" t="s">
        <v>25</v>
      </c>
      <c r="C9" s="168"/>
      <c r="D9" s="169"/>
      <c r="E9" s="132"/>
      <c r="F9" s="95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1">
        <f>COUNT(F9:AJ9)</f>
        <v>0</v>
      </c>
      <c r="AL9" s="92">
        <f t="shared" si="2"/>
        <v>0</v>
      </c>
      <c r="AM9" s="132"/>
      <c r="AN9" s="115" t="s">
        <v>70</v>
      </c>
    </row>
    <row r="10" spans="1:40" ht="12.95" customHeight="1" x14ac:dyDescent="0.2">
      <c r="A10" s="146"/>
      <c r="B10" s="161" t="s">
        <v>26</v>
      </c>
      <c r="C10" s="162"/>
      <c r="D10" s="163"/>
      <c r="E10" s="13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0">
        <f>COUNT(F10:AJ10)</f>
        <v>0</v>
      </c>
      <c r="AL10" s="4">
        <f t="shared" si="2"/>
        <v>0</v>
      </c>
      <c r="AM10" s="132"/>
      <c r="AN10" s="116"/>
    </row>
    <row r="11" spans="1:40" ht="12.95" customHeight="1" thickBot="1" x14ac:dyDescent="0.25">
      <c r="A11" s="147"/>
      <c r="B11" s="170" t="s">
        <v>61</v>
      </c>
      <c r="C11" s="171"/>
      <c r="D11" s="172"/>
      <c r="E11" s="132"/>
      <c r="F11" s="61">
        <f>SUM(F6:F8)</f>
        <v>0</v>
      </c>
      <c r="G11" s="61">
        <f t="shared" ref="G11:AJ11" si="3">SUM(G6:G8)</f>
        <v>0</v>
      </c>
      <c r="H11" s="61">
        <f t="shared" si="3"/>
        <v>0</v>
      </c>
      <c r="I11" s="61">
        <f t="shared" si="3"/>
        <v>0</v>
      </c>
      <c r="J11" s="61">
        <f t="shared" si="3"/>
        <v>0</v>
      </c>
      <c r="K11" s="61">
        <f t="shared" si="3"/>
        <v>0</v>
      </c>
      <c r="L11" s="61">
        <f t="shared" si="3"/>
        <v>0</v>
      </c>
      <c r="M11" s="61">
        <f t="shared" si="3"/>
        <v>0</v>
      </c>
      <c r="N11" s="61">
        <f t="shared" si="3"/>
        <v>0</v>
      </c>
      <c r="O11" s="61">
        <f t="shared" si="3"/>
        <v>0</v>
      </c>
      <c r="P11" s="61">
        <f t="shared" si="3"/>
        <v>0</v>
      </c>
      <c r="Q11" s="61">
        <f t="shared" si="3"/>
        <v>0</v>
      </c>
      <c r="R11" s="61">
        <f t="shared" si="3"/>
        <v>0</v>
      </c>
      <c r="S11" s="61">
        <f t="shared" si="3"/>
        <v>0</v>
      </c>
      <c r="T11" s="61">
        <f t="shared" si="3"/>
        <v>0</v>
      </c>
      <c r="U11" s="61">
        <f t="shared" si="3"/>
        <v>0</v>
      </c>
      <c r="V11" s="61">
        <f t="shared" si="3"/>
        <v>0</v>
      </c>
      <c r="W11" s="61">
        <f t="shared" si="3"/>
        <v>0</v>
      </c>
      <c r="X11" s="61">
        <f t="shared" si="3"/>
        <v>0</v>
      </c>
      <c r="Y11" s="61">
        <f t="shared" si="3"/>
        <v>0</v>
      </c>
      <c r="Z11" s="61">
        <f t="shared" si="3"/>
        <v>0</v>
      </c>
      <c r="AA11" s="61">
        <f t="shared" si="3"/>
        <v>0</v>
      </c>
      <c r="AB11" s="61">
        <f t="shared" si="3"/>
        <v>0</v>
      </c>
      <c r="AC11" s="61">
        <f t="shared" si="3"/>
        <v>0</v>
      </c>
      <c r="AD11" s="61">
        <f t="shared" si="3"/>
        <v>0</v>
      </c>
      <c r="AE11" s="61">
        <f t="shared" si="3"/>
        <v>0</v>
      </c>
      <c r="AF11" s="61">
        <f t="shared" si="3"/>
        <v>0</v>
      </c>
      <c r="AG11" s="61">
        <f t="shared" si="3"/>
        <v>0</v>
      </c>
      <c r="AH11" s="61">
        <f t="shared" si="3"/>
        <v>0</v>
      </c>
      <c r="AI11" s="61">
        <f t="shared" si="3"/>
        <v>0</v>
      </c>
      <c r="AJ11" s="61">
        <f t="shared" si="3"/>
        <v>0</v>
      </c>
      <c r="AK11" s="37">
        <f>COUNTIF(F11:AJ11,"&gt;0,4")</f>
        <v>0</v>
      </c>
      <c r="AL11" s="38">
        <f t="shared" si="2"/>
        <v>0</v>
      </c>
      <c r="AM11" s="132"/>
      <c r="AN11" s="116"/>
    </row>
    <row r="12" spans="1:40" ht="12.95" customHeight="1" x14ac:dyDescent="0.2">
      <c r="A12" s="144" t="s">
        <v>20</v>
      </c>
      <c r="B12" s="158" t="s">
        <v>27</v>
      </c>
      <c r="C12" s="149"/>
      <c r="D12" s="150"/>
      <c r="E12" s="13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19">
        <f>COUNT(F12:AJ12)</f>
        <v>0</v>
      </c>
      <c r="AL12" s="20">
        <f t="shared" si="2"/>
        <v>0</v>
      </c>
      <c r="AM12" s="132"/>
      <c r="AN12" s="116"/>
    </row>
    <row r="13" spans="1:40" ht="12.95" customHeight="1" x14ac:dyDescent="0.2">
      <c r="A13" s="146"/>
      <c r="B13" s="173" t="s">
        <v>28</v>
      </c>
      <c r="C13" s="152"/>
      <c r="D13" s="153"/>
      <c r="E13" s="13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3">
        <f>COUNT(F13:AJ13)</f>
        <v>0</v>
      </c>
      <c r="AL13" s="4">
        <f t="shared" si="2"/>
        <v>0</v>
      </c>
      <c r="AM13" s="132"/>
      <c r="AN13" s="116" t="s">
        <v>71</v>
      </c>
    </row>
    <row r="14" spans="1:40" ht="12.95" customHeight="1" thickBot="1" x14ac:dyDescent="0.25">
      <c r="A14" s="146"/>
      <c r="B14" s="174" t="s">
        <v>29</v>
      </c>
      <c r="C14" s="175"/>
      <c r="D14" s="176"/>
      <c r="E14" s="132"/>
      <c r="F14" s="101"/>
      <c r="G14" s="98"/>
      <c r="H14" s="98"/>
      <c r="I14" s="98"/>
      <c r="J14" s="98"/>
      <c r="K14" s="98"/>
      <c r="L14" s="98"/>
      <c r="M14" s="97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102">
        <f>COUNT(F14:AJ14)</f>
        <v>0</v>
      </c>
      <c r="AL14" s="100">
        <f t="shared" si="2"/>
        <v>0</v>
      </c>
      <c r="AM14" s="132"/>
      <c r="AN14" s="117"/>
    </row>
    <row r="15" spans="1:40" ht="12.95" customHeight="1" thickTop="1" thickBot="1" x14ac:dyDescent="0.25">
      <c r="A15" s="146"/>
      <c r="B15" s="177" t="s">
        <v>30</v>
      </c>
      <c r="C15" s="178"/>
      <c r="D15" s="179"/>
      <c r="E15" s="133"/>
      <c r="F15" s="94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93">
        <f>COUNT(F15:AJ15)</f>
        <v>0</v>
      </c>
      <c r="AL15" s="92">
        <f t="shared" si="2"/>
        <v>0</v>
      </c>
      <c r="AM15" s="157"/>
      <c r="AN15" s="117"/>
    </row>
    <row r="16" spans="1:40" ht="12.95" customHeight="1" thickBot="1" x14ac:dyDescent="0.25">
      <c r="A16" s="147"/>
      <c r="B16" s="170" t="s">
        <v>62</v>
      </c>
      <c r="C16" s="171"/>
      <c r="D16" s="172"/>
      <c r="E16" s="63"/>
      <c r="F16" s="22">
        <f>SUM(F12:F14)</f>
        <v>0</v>
      </c>
      <c r="G16" s="22">
        <f t="shared" ref="G16:AJ16" si="4">SUM(G12:G14)</f>
        <v>0</v>
      </c>
      <c r="H16" s="22">
        <f t="shared" si="4"/>
        <v>0</v>
      </c>
      <c r="I16" s="22">
        <f t="shared" si="4"/>
        <v>0</v>
      </c>
      <c r="J16" s="22">
        <f t="shared" si="4"/>
        <v>0</v>
      </c>
      <c r="K16" s="22">
        <f t="shared" si="4"/>
        <v>0</v>
      </c>
      <c r="L16" s="22">
        <f t="shared" si="4"/>
        <v>0</v>
      </c>
      <c r="M16" s="22">
        <f t="shared" si="4"/>
        <v>0</v>
      </c>
      <c r="N16" s="22">
        <f t="shared" si="4"/>
        <v>0</v>
      </c>
      <c r="O16" s="22">
        <f t="shared" si="4"/>
        <v>0</v>
      </c>
      <c r="P16" s="22">
        <f t="shared" si="4"/>
        <v>0</v>
      </c>
      <c r="Q16" s="22">
        <f t="shared" si="4"/>
        <v>0</v>
      </c>
      <c r="R16" s="22">
        <f t="shared" si="4"/>
        <v>0</v>
      </c>
      <c r="S16" s="22">
        <f t="shared" si="4"/>
        <v>0</v>
      </c>
      <c r="T16" s="22">
        <f t="shared" si="4"/>
        <v>0</v>
      </c>
      <c r="U16" s="22">
        <f t="shared" si="4"/>
        <v>0</v>
      </c>
      <c r="V16" s="22">
        <f t="shared" si="4"/>
        <v>0</v>
      </c>
      <c r="W16" s="22">
        <f t="shared" si="4"/>
        <v>0</v>
      </c>
      <c r="X16" s="22">
        <f t="shared" si="4"/>
        <v>0</v>
      </c>
      <c r="Y16" s="22">
        <f t="shared" si="4"/>
        <v>0</v>
      </c>
      <c r="Z16" s="22">
        <f t="shared" si="4"/>
        <v>0</v>
      </c>
      <c r="AA16" s="22">
        <f t="shared" si="4"/>
        <v>0</v>
      </c>
      <c r="AB16" s="22">
        <f t="shared" si="4"/>
        <v>0</v>
      </c>
      <c r="AC16" s="22">
        <f t="shared" si="4"/>
        <v>0</v>
      </c>
      <c r="AD16" s="22">
        <f t="shared" si="4"/>
        <v>0</v>
      </c>
      <c r="AE16" s="22">
        <f t="shared" si="4"/>
        <v>0</v>
      </c>
      <c r="AF16" s="22">
        <f t="shared" si="4"/>
        <v>0</v>
      </c>
      <c r="AG16" s="22">
        <f t="shared" si="4"/>
        <v>0</v>
      </c>
      <c r="AH16" s="22">
        <f t="shared" si="4"/>
        <v>0</v>
      </c>
      <c r="AI16" s="22">
        <f t="shared" si="4"/>
        <v>0</v>
      </c>
      <c r="AJ16" s="22">
        <f t="shared" si="4"/>
        <v>0</v>
      </c>
      <c r="AK16" s="39">
        <f>COUNTIF(F16:AJ16,"&gt;0,4")</f>
        <v>0</v>
      </c>
      <c r="AL16" s="40">
        <f t="shared" si="2"/>
        <v>0</v>
      </c>
      <c r="AM16" s="12">
        <f>SUM(E16+AL16)</f>
        <v>0</v>
      </c>
      <c r="AN16" s="117"/>
    </row>
    <row r="17" spans="1:40" ht="12.95" customHeight="1" thickBot="1" x14ac:dyDescent="0.25">
      <c r="A17" s="13"/>
      <c r="B17" s="143" t="s">
        <v>58</v>
      </c>
      <c r="C17" s="119"/>
      <c r="D17" s="120"/>
      <c r="E17" s="13"/>
      <c r="F17" s="23">
        <f>SUM(F11+F16)</f>
        <v>0</v>
      </c>
      <c r="G17" s="23">
        <f>SUM(G11+G16)</f>
        <v>0</v>
      </c>
      <c r="H17" s="23">
        <f t="shared" ref="H17:AJ17" si="5">SUM(H11+H16)</f>
        <v>0</v>
      </c>
      <c r="I17" s="23">
        <f t="shared" si="5"/>
        <v>0</v>
      </c>
      <c r="J17" s="23">
        <f t="shared" si="5"/>
        <v>0</v>
      </c>
      <c r="K17" s="23">
        <f t="shared" si="5"/>
        <v>0</v>
      </c>
      <c r="L17" s="23">
        <f t="shared" si="5"/>
        <v>0</v>
      </c>
      <c r="M17" s="23">
        <f t="shared" si="5"/>
        <v>0</v>
      </c>
      <c r="N17" s="23">
        <f t="shared" si="5"/>
        <v>0</v>
      </c>
      <c r="O17" s="23">
        <f t="shared" si="5"/>
        <v>0</v>
      </c>
      <c r="P17" s="23">
        <f t="shared" si="5"/>
        <v>0</v>
      </c>
      <c r="Q17" s="23">
        <f t="shared" si="5"/>
        <v>0</v>
      </c>
      <c r="R17" s="23">
        <f t="shared" si="5"/>
        <v>0</v>
      </c>
      <c r="S17" s="23">
        <f t="shared" si="5"/>
        <v>0</v>
      </c>
      <c r="T17" s="23">
        <f t="shared" si="5"/>
        <v>0</v>
      </c>
      <c r="U17" s="23">
        <f t="shared" si="5"/>
        <v>0</v>
      </c>
      <c r="V17" s="23">
        <f t="shared" si="5"/>
        <v>0</v>
      </c>
      <c r="W17" s="23">
        <f t="shared" si="5"/>
        <v>0</v>
      </c>
      <c r="X17" s="23">
        <f t="shared" si="5"/>
        <v>0</v>
      </c>
      <c r="Y17" s="23">
        <f t="shared" si="5"/>
        <v>0</v>
      </c>
      <c r="Z17" s="23">
        <f t="shared" si="5"/>
        <v>0</v>
      </c>
      <c r="AA17" s="23">
        <f t="shared" si="5"/>
        <v>0</v>
      </c>
      <c r="AB17" s="23">
        <f t="shared" si="5"/>
        <v>0</v>
      </c>
      <c r="AC17" s="23">
        <f t="shared" si="5"/>
        <v>0</v>
      </c>
      <c r="AD17" s="23">
        <f t="shared" si="5"/>
        <v>0</v>
      </c>
      <c r="AE17" s="23">
        <f t="shared" si="5"/>
        <v>0</v>
      </c>
      <c r="AF17" s="23">
        <f t="shared" si="5"/>
        <v>0</v>
      </c>
      <c r="AG17" s="23">
        <f t="shared" si="5"/>
        <v>0</v>
      </c>
      <c r="AH17" s="23">
        <f t="shared" si="5"/>
        <v>0</v>
      </c>
      <c r="AI17" s="23">
        <f t="shared" si="5"/>
        <v>0</v>
      </c>
      <c r="AJ17" s="23">
        <f t="shared" si="5"/>
        <v>0</v>
      </c>
      <c r="AK17" s="24">
        <f>COUNTIF(F17:AJ17,"&gt;0,4")</f>
        <v>0</v>
      </c>
      <c r="AL17" s="25">
        <f>SUM(AL11+AL16)</f>
        <v>0</v>
      </c>
      <c r="AM17" s="77"/>
      <c r="AN17" s="109"/>
    </row>
    <row r="18" spans="1:40" ht="12.95" customHeight="1" x14ac:dyDescent="0.2">
      <c r="A18" s="144" t="s">
        <v>21</v>
      </c>
      <c r="B18" s="148" t="s">
        <v>37</v>
      </c>
      <c r="C18" s="149"/>
      <c r="D18" s="150"/>
      <c r="E18" s="6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1">
        <f>SUM(F18:AJ18)</f>
        <v>0</v>
      </c>
      <c r="AL18" s="41"/>
      <c r="AM18" s="70">
        <f>SUM(E18-AK18)</f>
        <v>0</v>
      </c>
      <c r="AN18" s="110" t="s">
        <v>73</v>
      </c>
    </row>
    <row r="19" spans="1:40" ht="12.95" customHeight="1" x14ac:dyDescent="0.2">
      <c r="A19" s="145"/>
      <c r="B19" s="151" t="s">
        <v>32</v>
      </c>
      <c r="C19" s="152"/>
      <c r="D19" s="153"/>
      <c r="E19" s="8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3">
        <f>COUNT(F19:AJ19)</f>
        <v>0</v>
      </c>
      <c r="AL19" s="49">
        <f>SUM(F19:AJ19)</f>
        <v>0</v>
      </c>
      <c r="AM19" s="12">
        <f>SUM(E19-AL19)</f>
        <v>0</v>
      </c>
      <c r="AN19" s="111" t="s">
        <v>72</v>
      </c>
    </row>
    <row r="20" spans="1:40" ht="12.95" customHeight="1" x14ac:dyDescent="0.2">
      <c r="A20" s="146"/>
      <c r="B20" s="154" t="s">
        <v>38</v>
      </c>
      <c r="C20" s="152"/>
      <c r="D20" s="153"/>
      <c r="E20" s="76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7">
        <f>COUNTIF(F20:AJ20,"1")</f>
        <v>0</v>
      </c>
      <c r="AL20" s="41"/>
      <c r="AM20" s="78"/>
      <c r="AN20" s="109"/>
    </row>
    <row r="21" spans="1:40" ht="12.95" customHeight="1" x14ac:dyDescent="0.2">
      <c r="A21" s="146"/>
      <c r="B21" s="155" t="s">
        <v>36</v>
      </c>
      <c r="C21" s="152"/>
      <c r="D21" s="153"/>
      <c r="E21" s="75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8">
        <f>COUNTIF(F21:AJ21,"1")</f>
        <v>0</v>
      </c>
      <c r="AL21" s="41"/>
      <c r="AM21" s="71">
        <f>SUM(E21+AK21)</f>
        <v>0</v>
      </c>
      <c r="AN21" s="113" t="s">
        <v>74</v>
      </c>
    </row>
    <row r="22" spans="1:40" ht="12.95" customHeight="1" thickBot="1" x14ac:dyDescent="0.25">
      <c r="A22" s="147"/>
      <c r="B22" s="180" t="s">
        <v>39</v>
      </c>
      <c r="C22" s="175"/>
      <c r="D22" s="176"/>
      <c r="E22" s="7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9">
        <f>COUNTIF(F22:AJ22,"1")</f>
        <v>0</v>
      </c>
      <c r="AL22" s="41"/>
      <c r="AM22" s="78"/>
      <c r="AN22" s="113" t="s">
        <v>75</v>
      </c>
    </row>
    <row r="23" spans="1:40" ht="12.95" customHeight="1" thickBot="1" x14ac:dyDescent="0.25">
      <c r="A23" s="13"/>
      <c r="B23" s="118" t="s">
        <v>40</v>
      </c>
      <c r="C23" s="119"/>
      <c r="D23" s="120"/>
      <c r="E23" s="3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>
        <f>COUNTIF(F23:AJ23,"1")</f>
        <v>0</v>
      </c>
      <c r="AL23" s="79"/>
      <c r="AM23" s="33">
        <f>SUM(E23-AK23)</f>
        <v>0</v>
      </c>
      <c r="AN23" s="114" t="s">
        <v>76</v>
      </c>
    </row>
    <row r="24" spans="1:40" s="89" customFormat="1" ht="9" customHeight="1" thickBot="1" x14ac:dyDescent="0.3">
      <c r="A24" s="85"/>
      <c r="B24" s="85"/>
      <c r="C24" s="67"/>
      <c r="D24" s="86"/>
      <c r="E24" s="86"/>
      <c r="F24" s="87">
        <f>DATE(K1,I1,1)</f>
        <v>43374</v>
      </c>
      <c r="G24" s="87">
        <f>(F24+1)</f>
        <v>43375</v>
      </c>
      <c r="H24" s="87">
        <f t="shared" ref="H24" si="6">(G24+1)</f>
        <v>43376</v>
      </c>
      <c r="I24" s="87">
        <f t="shared" ref="I24" si="7">(H24+1)</f>
        <v>43377</v>
      </c>
      <c r="J24" s="87">
        <f t="shared" ref="J24" si="8">(I24+1)</f>
        <v>43378</v>
      </c>
      <c r="K24" s="87">
        <f t="shared" ref="K24" si="9">(J24+1)</f>
        <v>43379</v>
      </c>
      <c r="L24" s="87">
        <f t="shared" ref="L24" si="10">(K24+1)</f>
        <v>43380</v>
      </c>
      <c r="M24" s="87">
        <f t="shared" ref="M24" si="11">(L24+1)</f>
        <v>43381</v>
      </c>
      <c r="N24" s="87">
        <f t="shared" ref="N24" si="12">(M24+1)</f>
        <v>43382</v>
      </c>
      <c r="O24" s="87">
        <f t="shared" ref="O24" si="13">(N24+1)</f>
        <v>43383</v>
      </c>
      <c r="P24" s="87">
        <f t="shared" ref="P24" si="14">(O24+1)</f>
        <v>43384</v>
      </c>
      <c r="Q24" s="87">
        <f t="shared" ref="Q24" si="15">(P24+1)</f>
        <v>43385</v>
      </c>
      <c r="R24" s="87">
        <f t="shared" ref="R24" si="16">(Q24+1)</f>
        <v>43386</v>
      </c>
      <c r="S24" s="87">
        <f t="shared" ref="S24" si="17">(R24+1)</f>
        <v>43387</v>
      </c>
      <c r="T24" s="87">
        <f t="shared" ref="T24" si="18">(S24+1)</f>
        <v>43388</v>
      </c>
      <c r="U24" s="88">
        <f t="shared" ref="U24" si="19">(T24+1)</f>
        <v>43389</v>
      </c>
      <c r="V24" s="87">
        <f t="shared" ref="V24" si="20">(U24+1)</f>
        <v>43390</v>
      </c>
      <c r="W24" s="87">
        <f t="shared" ref="W24" si="21">(V24+1)</f>
        <v>43391</v>
      </c>
      <c r="X24" s="87">
        <f t="shared" ref="X24" si="22">(W24+1)</f>
        <v>43392</v>
      </c>
      <c r="Y24" s="87">
        <f t="shared" ref="Y24" si="23">(X24+1)</f>
        <v>43393</v>
      </c>
      <c r="Z24" s="87">
        <f t="shared" ref="Z24" si="24">(Y24+1)</f>
        <v>43394</v>
      </c>
      <c r="AA24" s="87">
        <f t="shared" ref="AA24" si="25">(Z24+1)</f>
        <v>43395</v>
      </c>
      <c r="AB24" s="87">
        <f t="shared" ref="AB24" si="26">(AA24+1)</f>
        <v>43396</v>
      </c>
      <c r="AC24" s="87">
        <f t="shared" ref="AC24" si="27">(AB24+1)</f>
        <v>43397</v>
      </c>
      <c r="AD24" s="87">
        <f t="shared" ref="AD24" si="28">(AC24+1)</f>
        <v>43398</v>
      </c>
      <c r="AE24" s="87">
        <f t="shared" ref="AE24" si="29">(AD24+1)</f>
        <v>43399</v>
      </c>
      <c r="AF24" s="87">
        <f t="shared" ref="AF24" si="30">(AE24+1)</f>
        <v>43400</v>
      </c>
      <c r="AG24" s="87">
        <f t="shared" ref="AG24" si="31">(AF24+1)</f>
        <v>43401</v>
      </c>
      <c r="AH24" s="87">
        <f t="shared" ref="AH24" si="32">(AG24+1)</f>
        <v>43402</v>
      </c>
      <c r="AI24" s="87">
        <f t="shared" ref="AI24" si="33">(AH24+1)</f>
        <v>43403</v>
      </c>
      <c r="AJ24" s="87">
        <f t="shared" ref="AJ24" si="34">(AI24+1)</f>
        <v>43404</v>
      </c>
      <c r="AK24" s="67"/>
      <c r="AL24" s="85"/>
      <c r="AM24" s="85"/>
      <c r="AN24" s="106"/>
    </row>
    <row r="25" spans="1:40" ht="12.95" customHeight="1" thickBot="1" x14ac:dyDescent="0.25">
      <c r="A25" s="134" t="s">
        <v>3</v>
      </c>
      <c r="B25" s="135"/>
      <c r="C25" s="136"/>
      <c r="D25" s="137" t="s">
        <v>64</v>
      </c>
      <c r="E25" s="138"/>
      <c r="F25" s="135" t="s">
        <v>5</v>
      </c>
      <c r="G25" s="122"/>
      <c r="H25" s="122"/>
      <c r="I25" s="122"/>
      <c r="J25" s="139" t="s">
        <v>13</v>
      </c>
      <c r="K25" s="140"/>
      <c r="L25" s="140"/>
      <c r="M25" s="140"/>
      <c r="N25" s="141"/>
      <c r="O25" s="141"/>
      <c r="P25" s="141"/>
      <c r="Q25" s="121" t="s">
        <v>31</v>
      </c>
      <c r="R25" s="122"/>
      <c r="S25" s="122"/>
      <c r="T25" s="123"/>
      <c r="U25" s="142"/>
      <c r="V25" s="27">
        <v>2</v>
      </c>
      <c r="W25" s="121" t="s">
        <v>34</v>
      </c>
      <c r="X25" s="122"/>
      <c r="Y25" s="122"/>
      <c r="Z25" s="123"/>
      <c r="AA25" s="27"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34"/>
      <c r="AL25" s="34"/>
      <c r="AM25" s="35"/>
      <c r="AN25" s="107" t="s">
        <v>65</v>
      </c>
    </row>
    <row r="26" spans="1:40" ht="12.95" customHeight="1" thickBot="1" x14ac:dyDescent="0.25">
      <c r="A26" s="124" t="s">
        <v>57</v>
      </c>
      <c r="B26" s="125"/>
      <c r="C26" s="126"/>
      <c r="D26" s="126"/>
      <c r="E26" s="126"/>
      <c r="F26" s="46" t="str">
        <f t="shared" ref="F26:AJ26" si="35">TEXT(F24,"ddd")</f>
        <v>po</v>
      </c>
      <c r="G26" s="46" t="str">
        <f t="shared" si="35"/>
        <v>ut</v>
      </c>
      <c r="H26" s="46" t="str">
        <f t="shared" si="35"/>
        <v>st</v>
      </c>
      <c r="I26" s="46" t="str">
        <f t="shared" si="35"/>
        <v>št</v>
      </c>
      <c r="J26" s="46" t="str">
        <f t="shared" si="35"/>
        <v>pi</v>
      </c>
      <c r="K26" s="46" t="str">
        <f t="shared" si="35"/>
        <v>so</v>
      </c>
      <c r="L26" s="46" t="str">
        <f t="shared" si="35"/>
        <v>ne</v>
      </c>
      <c r="M26" s="46" t="str">
        <f t="shared" si="35"/>
        <v>po</v>
      </c>
      <c r="N26" s="46" t="str">
        <f t="shared" si="35"/>
        <v>ut</v>
      </c>
      <c r="O26" s="46" t="str">
        <f t="shared" si="35"/>
        <v>st</v>
      </c>
      <c r="P26" s="46" t="str">
        <f t="shared" si="35"/>
        <v>št</v>
      </c>
      <c r="Q26" s="46" t="str">
        <f t="shared" si="35"/>
        <v>pi</v>
      </c>
      <c r="R26" s="46" t="str">
        <f t="shared" si="35"/>
        <v>so</v>
      </c>
      <c r="S26" s="46" t="str">
        <f t="shared" si="35"/>
        <v>ne</v>
      </c>
      <c r="T26" s="46" t="str">
        <f t="shared" si="35"/>
        <v>po</v>
      </c>
      <c r="U26" s="46" t="str">
        <f t="shared" si="35"/>
        <v>ut</v>
      </c>
      <c r="V26" s="46" t="str">
        <f t="shared" si="35"/>
        <v>st</v>
      </c>
      <c r="W26" s="46" t="str">
        <f t="shared" si="35"/>
        <v>št</v>
      </c>
      <c r="X26" s="46" t="str">
        <f t="shared" si="35"/>
        <v>pi</v>
      </c>
      <c r="Y26" s="46" t="str">
        <f t="shared" si="35"/>
        <v>so</v>
      </c>
      <c r="Z26" s="46" t="str">
        <f t="shared" si="35"/>
        <v>ne</v>
      </c>
      <c r="AA26" s="46" t="str">
        <f t="shared" si="35"/>
        <v>po</v>
      </c>
      <c r="AB26" s="46" t="str">
        <f t="shared" si="35"/>
        <v>ut</v>
      </c>
      <c r="AC26" s="46" t="str">
        <f t="shared" si="35"/>
        <v>st</v>
      </c>
      <c r="AD26" s="46" t="str">
        <f t="shared" si="35"/>
        <v>št</v>
      </c>
      <c r="AE26" s="46" t="str">
        <f t="shared" si="35"/>
        <v>pi</v>
      </c>
      <c r="AF26" s="46" t="str">
        <f t="shared" si="35"/>
        <v>so</v>
      </c>
      <c r="AG26" s="46" t="str">
        <f t="shared" si="35"/>
        <v>ne</v>
      </c>
      <c r="AH26" s="46" t="str">
        <f t="shared" si="35"/>
        <v>po</v>
      </c>
      <c r="AI26" s="46" t="str">
        <f t="shared" si="35"/>
        <v>ut</v>
      </c>
      <c r="AJ26" s="46" t="str">
        <f t="shared" si="35"/>
        <v>st</v>
      </c>
      <c r="AK26" s="31"/>
      <c r="AL26" s="31"/>
      <c r="AM26" s="36"/>
      <c r="AN26" s="108" t="s">
        <v>66</v>
      </c>
    </row>
    <row r="27" spans="1:40" ht="12.95" customHeight="1" thickBot="1" x14ac:dyDescent="0.25">
      <c r="A27" s="127" t="s">
        <v>2</v>
      </c>
      <c r="B27" s="128"/>
      <c r="C27" s="129"/>
      <c r="D27" s="130"/>
      <c r="E27" s="131" t="s">
        <v>35</v>
      </c>
      <c r="F27" s="14">
        <v>1</v>
      </c>
      <c r="G27" s="15">
        <v>2</v>
      </c>
      <c r="H27" s="15">
        <v>3</v>
      </c>
      <c r="I27" s="15">
        <v>4</v>
      </c>
      <c r="J27" s="15">
        <v>5</v>
      </c>
      <c r="K27" s="15">
        <v>6</v>
      </c>
      <c r="L27" s="15">
        <v>7</v>
      </c>
      <c r="M27" s="15">
        <v>8</v>
      </c>
      <c r="N27" s="15">
        <v>9</v>
      </c>
      <c r="O27" s="15">
        <v>10</v>
      </c>
      <c r="P27" s="15">
        <v>11</v>
      </c>
      <c r="Q27" s="15">
        <v>12</v>
      </c>
      <c r="R27" s="15">
        <v>13</v>
      </c>
      <c r="S27" s="15">
        <v>14</v>
      </c>
      <c r="T27" s="15">
        <v>15</v>
      </c>
      <c r="U27" s="15">
        <v>16</v>
      </c>
      <c r="V27" s="15">
        <v>17</v>
      </c>
      <c r="W27" s="15">
        <v>18</v>
      </c>
      <c r="X27" s="15">
        <v>19</v>
      </c>
      <c r="Y27" s="15">
        <v>20</v>
      </c>
      <c r="Z27" s="15">
        <v>21</v>
      </c>
      <c r="AA27" s="15">
        <v>22</v>
      </c>
      <c r="AB27" s="15">
        <v>23</v>
      </c>
      <c r="AC27" s="15">
        <v>24</v>
      </c>
      <c r="AD27" s="15">
        <v>25</v>
      </c>
      <c r="AE27" s="15">
        <v>26</v>
      </c>
      <c r="AF27" s="15">
        <v>27</v>
      </c>
      <c r="AG27" s="15">
        <v>28</v>
      </c>
      <c r="AH27" s="15">
        <v>29</v>
      </c>
      <c r="AI27" s="15">
        <v>30</v>
      </c>
      <c r="AJ27" s="15">
        <v>31</v>
      </c>
      <c r="AK27" s="16" t="s">
        <v>0</v>
      </c>
      <c r="AL27" s="17" t="s">
        <v>1</v>
      </c>
      <c r="AM27" s="156" t="s">
        <v>33</v>
      </c>
      <c r="AN27" s="108" t="s">
        <v>67</v>
      </c>
    </row>
    <row r="28" spans="1:40" ht="12.95" customHeight="1" x14ac:dyDescent="0.2">
      <c r="A28" s="144" t="s">
        <v>19</v>
      </c>
      <c r="B28" s="158" t="s">
        <v>22</v>
      </c>
      <c r="C28" s="159"/>
      <c r="D28" s="160"/>
      <c r="E28" s="13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59">
        <f>COUNT(F28:AJ28)</f>
        <v>0</v>
      </c>
      <c r="AL28" s="20">
        <f t="shared" ref="AL28:AL38" si="36">SUM(F28:AJ28)</f>
        <v>0</v>
      </c>
      <c r="AM28" s="132"/>
      <c r="AN28" s="108" t="s">
        <v>68</v>
      </c>
    </row>
    <row r="29" spans="1:40" ht="12.95" customHeight="1" x14ac:dyDescent="0.2">
      <c r="A29" s="146"/>
      <c r="B29" s="161" t="s">
        <v>23</v>
      </c>
      <c r="C29" s="162"/>
      <c r="D29" s="163"/>
      <c r="E29" s="13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0">
        <f>COUNT(F29:AJ29)</f>
        <v>0</v>
      </c>
      <c r="AL29" s="4">
        <f t="shared" si="36"/>
        <v>0</v>
      </c>
      <c r="AM29" s="132"/>
      <c r="AN29" s="109"/>
    </row>
    <row r="30" spans="1:40" ht="12.95" customHeight="1" thickBot="1" x14ac:dyDescent="0.25">
      <c r="A30" s="146"/>
      <c r="B30" s="164" t="s">
        <v>24</v>
      </c>
      <c r="C30" s="165"/>
      <c r="D30" s="166"/>
      <c r="E30" s="132"/>
      <c r="F30" s="96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103">
        <f>COUNT(F30:AJ30)</f>
        <v>0</v>
      </c>
      <c r="AL30" s="100">
        <f t="shared" si="36"/>
        <v>0</v>
      </c>
      <c r="AM30" s="132"/>
      <c r="AN30" s="110" t="s">
        <v>69</v>
      </c>
    </row>
    <row r="31" spans="1:40" ht="12.95" customHeight="1" thickTop="1" x14ac:dyDescent="0.2">
      <c r="A31" s="146"/>
      <c r="B31" s="167" t="s">
        <v>25</v>
      </c>
      <c r="C31" s="168"/>
      <c r="D31" s="169"/>
      <c r="E31" s="132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>
        <f>COUNT(F31:AJ31)</f>
        <v>0</v>
      </c>
      <c r="AL31" s="92">
        <f t="shared" si="36"/>
        <v>0</v>
      </c>
      <c r="AM31" s="132"/>
      <c r="AN31" s="115" t="s">
        <v>70</v>
      </c>
    </row>
    <row r="32" spans="1:40" ht="12.95" customHeight="1" x14ac:dyDescent="0.2">
      <c r="A32" s="146"/>
      <c r="B32" s="161" t="s">
        <v>26</v>
      </c>
      <c r="C32" s="162"/>
      <c r="D32" s="163"/>
      <c r="E32" s="13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0">
        <f>COUNT(F32:AJ32)</f>
        <v>0</v>
      </c>
      <c r="AL32" s="4">
        <f t="shared" si="36"/>
        <v>0</v>
      </c>
      <c r="AM32" s="132"/>
      <c r="AN32" s="116"/>
    </row>
    <row r="33" spans="1:40" ht="12.95" customHeight="1" thickBot="1" x14ac:dyDescent="0.25">
      <c r="A33" s="147"/>
      <c r="B33" s="170" t="s">
        <v>61</v>
      </c>
      <c r="C33" s="171"/>
      <c r="D33" s="172"/>
      <c r="E33" s="132"/>
      <c r="F33" s="61">
        <f>SUM(F28:F30)</f>
        <v>0</v>
      </c>
      <c r="G33" s="61">
        <f t="shared" ref="G33:AJ33" si="37">SUM(G28:G30)</f>
        <v>0</v>
      </c>
      <c r="H33" s="61">
        <f t="shared" si="37"/>
        <v>0</v>
      </c>
      <c r="I33" s="61">
        <f t="shared" si="37"/>
        <v>0</v>
      </c>
      <c r="J33" s="61">
        <f t="shared" si="37"/>
        <v>0</v>
      </c>
      <c r="K33" s="61">
        <f t="shared" si="37"/>
        <v>0</v>
      </c>
      <c r="L33" s="61">
        <f t="shared" si="37"/>
        <v>0</v>
      </c>
      <c r="M33" s="61">
        <f t="shared" si="37"/>
        <v>0</v>
      </c>
      <c r="N33" s="61">
        <f t="shared" si="37"/>
        <v>0</v>
      </c>
      <c r="O33" s="61">
        <f t="shared" si="37"/>
        <v>0</v>
      </c>
      <c r="P33" s="61">
        <f t="shared" si="37"/>
        <v>0</v>
      </c>
      <c r="Q33" s="61">
        <f t="shared" si="37"/>
        <v>0</v>
      </c>
      <c r="R33" s="61">
        <f t="shared" si="37"/>
        <v>0</v>
      </c>
      <c r="S33" s="61">
        <f t="shared" si="37"/>
        <v>0</v>
      </c>
      <c r="T33" s="61">
        <f t="shared" si="37"/>
        <v>0</v>
      </c>
      <c r="U33" s="61">
        <f t="shared" si="37"/>
        <v>0</v>
      </c>
      <c r="V33" s="61">
        <f t="shared" si="37"/>
        <v>0</v>
      </c>
      <c r="W33" s="61">
        <f t="shared" si="37"/>
        <v>0</v>
      </c>
      <c r="X33" s="61">
        <f t="shared" si="37"/>
        <v>0</v>
      </c>
      <c r="Y33" s="61">
        <f t="shared" si="37"/>
        <v>0</v>
      </c>
      <c r="Z33" s="61">
        <f t="shared" si="37"/>
        <v>0</v>
      </c>
      <c r="AA33" s="61">
        <f t="shared" si="37"/>
        <v>0</v>
      </c>
      <c r="AB33" s="61">
        <f t="shared" si="37"/>
        <v>0</v>
      </c>
      <c r="AC33" s="61">
        <f t="shared" si="37"/>
        <v>0</v>
      </c>
      <c r="AD33" s="61">
        <f t="shared" si="37"/>
        <v>0</v>
      </c>
      <c r="AE33" s="61">
        <f t="shared" si="37"/>
        <v>0</v>
      </c>
      <c r="AF33" s="61">
        <f t="shared" si="37"/>
        <v>0</v>
      </c>
      <c r="AG33" s="61">
        <f t="shared" si="37"/>
        <v>0</v>
      </c>
      <c r="AH33" s="61">
        <f t="shared" si="37"/>
        <v>0</v>
      </c>
      <c r="AI33" s="61">
        <f t="shared" si="37"/>
        <v>0</v>
      </c>
      <c r="AJ33" s="61">
        <f t="shared" si="37"/>
        <v>0</v>
      </c>
      <c r="AK33" s="37">
        <f>COUNTIF(F33:AJ33,"&gt;0,4")</f>
        <v>0</v>
      </c>
      <c r="AL33" s="38">
        <f t="shared" si="36"/>
        <v>0</v>
      </c>
      <c r="AM33" s="132"/>
      <c r="AN33" s="116"/>
    </row>
    <row r="34" spans="1:40" ht="12.95" customHeight="1" x14ac:dyDescent="0.2">
      <c r="A34" s="144" t="s">
        <v>20</v>
      </c>
      <c r="B34" s="158" t="s">
        <v>27</v>
      </c>
      <c r="C34" s="149"/>
      <c r="D34" s="150"/>
      <c r="E34" s="13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19">
        <f>COUNT(F34:AJ34)</f>
        <v>0</v>
      </c>
      <c r="AL34" s="20">
        <f t="shared" si="36"/>
        <v>0</v>
      </c>
      <c r="AM34" s="132"/>
      <c r="AN34" s="116"/>
    </row>
    <row r="35" spans="1:40" ht="12.95" customHeight="1" x14ac:dyDescent="0.2">
      <c r="A35" s="146"/>
      <c r="B35" s="173" t="s">
        <v>28</v>
      </c>
      <c r="C35" s="152"/>
      <c r="D35" s="153"/>
      <c r="E35" s="13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3">
        <f>COUNT(F35:AJ35)</f>
        <v>0</v>
      </c>
      <c r="AL35" s="4">
        <f t="shared" si="36"/>
        <v>0</v>
      </c>
      <c r="AM35" s="132"/>
      <c r="AN35" s="116" t="s">
        <v>71</v>
      </c>
    </row>
    <row r="36" spans="1:40" ht="12.95" customHeight="1" thickBot="1" x14ac:dyDescent="0.25">
      <c r="A36" s="146"/>
      <c r="B36" s="174" t="s">
        <v>29</v>
      </c>
      <c r="C36" s="175"/>
      <c r="D36" s="176"/>
      <c r="E36" s="132"/>
      <c r="F36" s="101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102">
        <f>COUNT(F36:AJ36)</f>
        <v>0</v>
      </c>
      <c r="AL36" s="100">
        <f t="shared" si="36"/>
        <v>0</v>
      </c>
      <c r="AM36" s="132"/>
      <c r="AN36" s="117"/>
    </row>
    <row r="37" spans="1:40" ht="12.95" customHeight="1" thickTop="1" thickBot="1" x14ac:dyDescent="0.25">
      <c r="A37" s="146"/>
      <c r="B37" s="177" t="s">
        <v>30</v>
      </c>
      <c r="C37" s="178"/>
      <c r="D37" s="179"/>
      <c r="E37" s="133"/>
      <c r="F37" s="94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93">
        <f>COUNT(F37:AJ37)</f>
        <v>0</v>
      </c>
      <c r="AL37" s="92">
        <f t="shared" si="36"/>
        <v>0</v>
      </c>
      <c r="AM37" s="157"/>
      <c r="AN37" s="117"/>
    </row>
    <row r="38" spans="1:40" ht="12.95" customHeight="1" thickBot="1" x14ac:dyDescent="0.25">
      <c r="A38" s="147"/>
      <c r="B38" s="170" t="s">
        <v>62</v>
      </c>
      <c r="C38" s="171"/>
      <c r="D38" s="172"/>
      <c r="E38" s="63"/>
      <c r="F38" s="22">
        <f>SUM(F34:F36)</f>
        <v>0</v>
      </c>
      <c r="G38" s="22">
        <f t="shared" ref="G38:AJ38" si="38">SUM(G34:G36)</f>
        <v>0</v>
      </c>
      <c r="H38" s="22">
        <f t="shared" si="38"/>
        <v>0</v>
      </c>
      <c r="I38" s="22">
        <f t="shared" si="38"/>
        <v>0</v>
      </c>
      <c r="J38" s="22">
        <f t="shared" si="38"/>
        <v>0</v>
      </c>
      <c r="K38" s="22">
        <f t="shared" si="38"/>
        <v>0</v>
      </c>
      <c r="L38" s="22">
        <f t="shared" si="38"/>
        <v>0</v>
      </c>
      <c r="M38" s="22">
        <f t="shared" si="38"/>
        <v>0</v>
      </c>
      <c r="N38" s="22">
        <f t="shared" si="38"/>
        <v>0</v>
      </c>
      <c r="O38" s="22">
        <f t="shared" si="38"/>
        <v>0</v>
      </c>
      <c r="P38" s="22">
        <f t="shared" si="38"/>
        <v>0</v>
      </c>
      <c r="Q38" s="22">
        <f t="shared" si="38"/>
        <v>0</v>
      </c>
      <c r="R38" s="22">
        <f t="shared" si="38"/>
        <v>0</v>
      </c>
      <c r="S38" s="22">
        <f t="shared" si="38"/>
        <v>0</v>
      </c>
      <c r="T38" s="22">
        <f t="shared" si="38"/>
        <v>0</v>
      </c>
      <c r="U38" s="22">
        <f t="shared" si="38"/>
        <v>0</v>
      </c>
      <c r="V38" s="22">
        <f t="shared" si="38"/>
        <v>0</v>
      </c>
      <c r="W38" s="22">
        <f t="shared" si="38"/>
        <v>0</v>
      </c>
      <c r="X38" s="22">
        <f t="shared" si="38"/>
        <v>0</v>
      </c>
      <c r="Y38" s="22">
        <f t="shared" si="38"/>
        <v>0</v>
      </c>
      <c r="Z38" s="22">
        <f t="shared" si="38"/>
        <v>0</v>
      </c>
      <c r="AA38" s="22">
        <f t="shared" si="38"/>
        <v>0</v>
      </c>
      <c r="AB38" s="22">
        <f t="shared" si="38"/>
        <v>0</v>
      </c>
      <c r="AC38" s="22">
        <f t="shared" si="38"/>
        <v>0</v>
      </c>
      <c r="AD38" s="22">
        <f t="shared" si="38"/>
        <v>0</v>
      </c>
      <c r="AE38" s="22">
        <f t="shared" si="38"/>
        <v>0</v>
      </c>
      <c r="AF38" s="22">
        <f t="shared" si="38"/>
        <v>0</v>
      </c>
      <c r="AG38" s="22">
        <f t="shared" si="38"/>
        <v>0</v>
      </c>
      <c r="AH38" s="22">
        <f t="shared" si="38"/>
        <v>0</v>
      </c>
      <c r="AI38" s="22">
        <f t="shared" si="38"/>
        <v>0</v>
      </c>
      <c r="AJ38" s="22">
        <f t="shared" si="38"/>
        <v>0</v>
      </c>
      <c r="AK38" s="39">
        <f>COUNTIF(F38:AJ38,"&gt;0,4")</f>
        <v>0</v>
      </c>
      <c r="AL38" s="40">
        <f t="shared" si="36"/>
        <v>0</v>
      </c>
      <c r="AM38" s="12">
        <f>SUM(E38+AL38)</f>
        <v>0</v>
      </c>
      <c r="AN38" s="117"/>
    </row>
    <row r="39" spans="1:40" ht="12.95" customHeight="1" thickBot="1" x14ac:dyDescent="0.25">
      <c r="A39" s="13"/>
      <c r="B39" s="143" t="s">
        <v>58</v>
      </c>
      <c r="C39" s="119"/>
      <c r="D39" s="120"/>
      <c r="E39" s="13"/>
      <c r="F39" s="23">
        <f>SUM(F33+F38)</f>
        <v>0</v>
      </c>
      <c r="G39" s="23">
        <f>SUM(G33+G38)</f>
        <v>0</v>
      </c>
      <c r="H39" s="23">
        <f t="shared" ref="H39:AJ39" si="39">SUM(H33+H38)</f>
        <v>0</v>
      </c>
      <c r="I39" s="23">
        <f t="shared" si="39"/>
        <v>0</v>
      </c>
      <c r="J39" s="23">
        <f t="shared" si="39"/>
        <v>0</v>
      </c>
      <c r="K39" s="23">
        <f t="shared" si="39"/>
        <v>0</v>
      </c>
      <c r="L39" s="23">
        <f t="shared" si="39"/>
        <v>0</v>
      </c>
      <c r="M39" s="23">
        <f t="shared" si="39"/>
        <v>0</v>
      </c>
      <c r="N39" s="23">
        <f t="shared" si="39"/>
        <v>0</v>
      </c>
      <c r="O39" s="23">
        <f t="shared" si="39"/>
        <v>0</v>
      </c>
      <c r="P39" s="23">
        <f t="shared" si="39"/>
        <v>0</v>
      </c>
      <c r="Q39" s="23">
        <f t="shared" si="39"/>
        <v>0</v>
      </c>
      <c r="R39" s="23">
        <f t="shared" si="39"/>
        <v>0</v>
      </c>
      <c r="S39" s="23">
        <f t="shared" si="39"/>
        <v>0</v>
      </c>
      <c r="T39" s="23">
        <f t="shared" si="39"/>
        <v>0</v>
      </c>
      <c r="U39" s="23">
        <f t="shared" si="39"/>
        <v>0</v>
      </c>
      <c r="V39" s="23">
        <f t="shared" si="39"/>
        <v>0</v>
      </c>
      <c r="W39" s="23">
        <f t="shared" si="39"/>
        <v>0</v>
      </c>
      <c r="X39" s="23">
        <f t="shared" si="39"/>
        <v>0</v>
      </c>
      <c r="Y39" s="23">
        <f t="shared" si="39"/>
        <v>0</v>
      </c>
      <c r="Z39" s="23">
        <f t="shared" si="39"/>
        <v>0</v>
      </c>
      <c r="AA39" s="23">
        <f t="shared" si="39"/>
        <v>0</v>
      </c>
      <c r="AB39" s="23">
        <f t="shared" si="39"/>
        <v>0</v>
      </c>
      <c r="AC39" s="23">
        <f t="shared" si="39"/>
        <v>0</v>
      </c>
      <c r="AD39" s="23">
        <f t="shared" si="39"/>
        <v>0</v>
      </c>
      <c r="AE39" s="23">
        <f t="shared" si="39"/>
        <v>0</v>
      </c>
      <c r="AF39" s="23">
        <f t="shared" si="39"/>
        <v>0</v>
      </c>
      <c r="AG39" s="23">
        <f t="shared" si="39"/>
        <v>0</v>
      </c>
      <c r="AH39" s="23">
        <f t="shared" si="39"/>
        <v>0</v>
      </c>
      <c r="AI39" s="23">
        <f t="shared" si="39"/>
        <v>0</v>
      </c>
      <c r="AJ39" s="23">
        <f t="shared" si="39"/>
        <v>0</v>
      </c>
      <c r="AK39" s="24">
        <f>COUNTIF(F39:AJ39,"&gt;0,4")</f>
        <v>0</v>
      </c>
      <c r="AL39" s="25">
        <f>SUM(AL33+AL38)</f>
        <v>0</v>
      </c>
      <c r="AM39" s="77"/>
      <c r="AN39" s="109"/>
    </row>
    <row r="40" spans="1:40" ht="12.95" customHeight="1" x14ac:dyDescent="0.2">
      <c r="A40" s="144" t="s">
        <v>21</v>
      </c>
      <c r="B40" s="148" t="s">
        <v>37</v>
      </c>
      <c r="C40" s="149"/>
      <c r="D40" s="150"/>
      <c r="E40" s="6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1">
        <f>SUM(F40:AJ40)</f>
        <v>0</v>
      </c>
      <c r="AL40" s="41"/>
      <c r="AM40" s="70">
        <f>SUM(E40-AK40)</f>
        <v>0</v>
      </c>
      <c r="AN40" s="110" t="s">
        <v>73</v>
      </c>
    </row>
    <row r="41" spans="1:40" ht="12.95" customHeight="1" x14ac:dyDescent="0.2">
      <c r="A41" s="145"/>
      <c r="B41" s="151" t="s">
        <v>32</v>
      </c>
      <c r="C41" s="152"/>
      <c r="D41" s="153"/>
      <c r="E41" s="8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3">
        <f>COUNT(F41:AJ41)</f>
        <v>0</v>
      </c>
      <c r="AL41" s="49">
        <f>SUM(F41:AJ41)</f>
        <v>0</v>
      </c>
      <c r="AM41" s="12">
        <f>SUM(E41-AL41)</f>
        <v>0</v>
      </c>
      <c r="AN41" s="111" t="s">
        <v>72</v>
      </c>
    </row>
    <row r="42" spans="1:40" ht="12.95" customHeight="1" x14ac:dyDescent="0.2">
      <c r="A42" s="146"/>
      <c r="B42" s="154" t="s">
        <v>38</v>
      </c>
      <c r="C42" s="152"/>
      <c r="D42" s="153"/>
      <c r="E42" s="76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7">
        <f>COUNTIF(F42:AJ42,"1")</f>
        <v>0</v>
      </c>
      <c r="AL42" s="41"/>
      <c r="AM42" s="78"/>
      <c r="AN42" s="109"/>
    </row>
    <row r="43" spans="1:40" ht="12.95" customHeight="1" x14ac:dyDescent="0.2">
      <c r="A43" s="146"/>
      <c r="B43" s="155" t="s">
        <v>36</v>
      </c>
      <c r="C43" s="152"/>
      <c r="D43" s="153"/>
      <c r="E43" s="75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8">
        <f>COUNTIF(F43:AJ43,"1")</f>
        <v>0</v>
      </c>
      <c r="AL43" s="41"/>
      <c r="AM43" s="71">
        <f>SUM(E43+AK43)</f>
        <v>0</v>
      </c>
      <c r="AN43" s="113" t="s">
        <v>74</v>
      </c>
    </row>
    <row r="44" spans="1:40" ht="12.95" customHeight="1" thickBot="1" x14ac:dyDescent="0.25">
      <c r="A44" s="147"/>
      <c r="B44" s="180" t="s">
        <v>39</v>
      </c>
      <c r="C44" s="175"/>
      <c r="D44" s="176"/>
      <c r="E44" s="74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9">
        <f>COUNTIF(F44:AJ44,"1")</f>
        <v>0</v>
      </c>
      <c r="AL44" s="41"/>
      <c r="AM44" s="78"/>
      <c r="AN44" s="113" t="s">
        <v>75</v>
      </c>
    </row>
    <row r="45" spans="1:40" ht="12.95" customHeight="1" thickBot="1" x14ac:dyDescent="0.25">
      <c r="A45" s="13"/>
      <c r="B45" s="118" t="s">
        <v>40</v>
      </c>
      <c r="C45" s="119"/>
      <c r="D45" s="120"/>
      <c r="E45" s="3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3">
        <f>COUNTIF(F45:AJ45,"1")</f>
        <v>0</v>
      </c>
      <c r="AL45" s="79"/>
      <c r="AM45" s="33">
        <f>SUM(E45-AK45)</f>
        <v>0</v>
      </c>
      <c r="AN45" s="114" t="s">
        <v>76</v>
      </c>
    </row>
    <row r="46" spans="1:40" s="89" customFormat="1" ht="9" customHeight="1" thickBot="1" x14ac:dyDescent="0.3">
      <c r="A46" s="85"/>
      <c r="B46" s="85"/>
      <c r="C46" s="67"/>
      <c r="D46" s="86"/>
      <c r="E46" s="86"/>
      <c r="F46" s="87">
        <f>DATE(K1,I1,1)</f>
        <v>43374</v>
      </c>
      <c r="G46" s="87">
        <f>(F46+1)</f>
        <v>43375</v>
      </c>
      <c r="H46" s="87">
        <f t="shared" ref="H46" si="40">(G46+1)</f>
        <v>43376</v>
      </c>
      <c r="I46" s="87">
        <f t="shared" ref="I46" si="41">(H46+1)</f>
        <v>43377</v>
      </c>
      <c r="J46" s="87">
        <f t="shared" ref="J46" si="42">(I46+1)</f>
        <v>43378</v>
      </c>
      <c r="K46" s="87">
        <f t="shared" ref="K46" si="43">(J46+1)</f>
        <v>43379</v>
      </c>
      <c r="L46" s="87">
        <f t="shared" ref="L46" si="44">(K46+1)</f>
        <v>43380</v>
      </c>
      <c r="M46" s="87">
        <f t="shared" ref="M46" si="45">(L46+1)</f>
        <v>43381</v>
      </c>
      <c r="N46" s="87">
        <f t="shared" ref="N46" si="46">(M46+1)</f>
        <v>43382</v>
      </c>
      <c r="O46" s="87">
        <f t="shared" ref="O46" si="47">(N46+1)</f>
        <v>43383</v>
      </c>
      <c r="P46" s="87">
        <f t="shared" ref="P46" si="48">(O46+1)</f>
        <v>43384</v>
      </c>
      <c r="Q46" s="87">
        <f t="shared" ref="Q46" si="49">(P46+1)</f>
        <v>43385</v>
      </c>
      <c r="R46" s="87">
        <f t="shared" ref="R46" si="50">(Q46+1)</f>
        <v>43386</v>
      </c>
      <c r="S46" s="87">
        <f t="shared" ref="S46" si="51">(R46+1)</f>
        <v>43387</v>
      </c>
      <c r="T46" s="87">
        <f t="shared" ref="T46" si="52">(S46+1)</f>
        <v>43388</v>
      </c>
      <c r="U46" s="88">
        <f t="shared" ref="U46" si="53">(T46+1)</f>
        <v>43389</v>
      </c>
      <c r="V46" s="87">
        <f t="shared" ref="V46" si="54">(U46+1)</f>
        <v>43390</v>
      </c>
      <c r="W46" s="87">
        <f t="shared" ref="W46" si="55">(V46+1)</f>
        <v>43391</v>
      </c>
      <c r="X46" s="87">
        <f t="shared" ref="X46" si="56">(W46+1)</f>
        <v>43392</v>
      </c>
      <c r="Y46" s="87">
        <f t="shared" ref="Y46" si="57">(X46+1)</f>
        <v>43393</v>
      </c>
      <c r="Z46" s="87">
        <f t="shared" ref="Z46" si="58">(Y46+1)</f>
        <v>43394</v>
      </c>
      <c r="AA46" s="87">
        <f t="shared" ref="AA46" si="59">(Z46+1)</f>
        <v>43395</v>
      </c>
      <c r="AB46" s="87">
        <f t="shared" ref="AB46" si="60">(AA46+1)</f>
        <v>43396</v>
      </c>
      <c r="AC46" s="87">
        <f t="shared" ref="AC46" si="61">(AB46+1)</f>
        <v>43397</v>
      </c>
      <c r="AD46" s="87">
        <f t="shared" ref="AD46" si="62">(AC46+1)</f>
        <v>43398</v>
      </c>
      <c r="AE46" s="87">
        <f t="shared" ref="AE46" si="63">(AD46+1)</f>
        <v>43399</v>
      </c>
      <c r="AF46" s="87">
        <f t="shared" ref="AF46" si="64">(AE46+1)</f>
        <v>43400</v>
      </c>
      <c r="AG46" s="87">
        <f t="shared" ref="AG46" si="65">(AF46+1)</f>
        <v>43401</v>
      </c>
      <c r="AH46" s="87">
        <f t="shared" ref="AH46" si="66">(AG46+1)</f>
        <v>43402</v>
      </c>
      <c r="AI46" s="87">
        <f t="shared" ref="AI46" si="67">(AH46+1)</f>
        <v>43403</v>
      </c>
      <c r="AJ46" s="87">
        <f t="shared" ref="AJ46" si="68">(AI46+1)</f>
        <v>43404</v>
      </c>
      <c r="AK46" s="67"/>
      <c r="AL46" s="67"/>
      <c r="AM46" s="85"/>
      <c r="AN46" s="112"/>
    </row>
    <row r="47" spans="1:40" s="80" customFormat="1" ht="12.95" customHeight="1" thickBot="1" x14ac:dyDescent="0.25">
      <c r="A47" s="134" t="s">
        <v>3</v>
      </c>
      <c r="B47" s="135"/>
      <c r="C47" s="136"/>
      <c r="D47" s="137" t="s">
        <v>64</v>
      </c>
      <c r="E47" s="138"/>
      <c r="F47" s="135" t="s">
        <v>5</v>
      </c>
      <c r="G47" s="122"/>
      <c r="H47" s="122"/>
      <c r="I47" s="122"/>
      <c r="J47" s="139" t="s">
        <v>13</v>
      </c>
      <c r="K47" s="140"/>
      <c r="L47" s="140"/>
      <c r="M47" s="140"/>
      <c r="N47" s="141"/>
      <c r="O47" s="141"/>
      <c r="P47" s="141"/>
      <c r="Q47" s="121" t="s">
        <v>31</v>
      </c>
      <c r="R47" s="122"/>
      <c r="S47" s="122"/>
      <c r="T47" s="123"/>
      <c r="U47" s="142"/>
      <c r="V47" s="27">
        <v>8</v>
      </c>
      <c r="W47" s="121" t="s">
        <v>34</v>
      </c>
      <c r="X47" s="122"/>
      <c r="Y47" s="122"/>
      <c r="Z47" s="123"/>
      <c r="AA47" s="27"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34"/>
      <c r="AL47" s="34"/>
      <c r="AM47" s="35"/>
      <c r="AN47" s="107" t="s">
        <v>65</v>
      </c>
    </row>
    <row r="48" spans="1:40" s="80" customFormat="1" ht="12.95" customHeight="1" thickBot="1" x14ac:dyDescent="0.25">
      <c r="A48" s="124" t="s">
        <v>57</v>
      </c>
      <c r="B48" s="125"/>
      <c r="C48" s="126"/>
      <c r="D48" s="126"/>
      <c r="E48" s="126"/>
      <c r="F48" s="46" t="str">
        <f t="shared" ref="F48:AJ48" si="69">TEXT(F46,"ddd")</f>
        <v>po</v>
      </c>
      <c r="G48" s="46" t="str">
        <f t="shared" si="69"/>
        <v>ut</v>
      </c>
      <c r="H48" s="46" t="str">
        <f t="shared" si="69"/>
        <v>st</v>
      </c>
      <c r="I48" s="46" t="str">
        <f t="shared" si="69"/>
        <v>št</v>
      </c>
      <c r="J48" s="46" t="str">
        <f t="shared" si="69"/>
        <v>pi</v>
      </c>
      <c r="K48" s="46" t="str">
        <f t="shared" si="69"/>
        <v>so</v>
      </c>
      <c r="L48" s="46" t="str">
        <f t="shared" si="69"/>
        <v>ne</v>
      </c>
      <c r="M48" s="46" t="str">
        <f t="shared" si="69"/>
        <v>po</v>
      </c>
      <c r="N48" s="46" t="str">
        <f t="shared" si="69"/>
        <v>ut</v>
      </c>
      <c r="O48" s="46" t="str">
        <f t="shared" si="69"/>
        <v>st</v>
      </c>
      <c r="P48" s="46" t="str">
        <f t="shared" si="69"/>
        <v>št</v>
      </c>
      <c r="Q48" s="46" t="str">
        <f t="shared" si="69"/>
        <v>pi</v>
      </c>
      <c r="R48" s="46" t="str">
        <f t="shared" si="69"/>
        <v>so</v>
      </c>
      <c r="S48" s="46" t="str">
        <f t="shared" si="69"/>
        <v>ne</v>
      </c>
      <c r="T48" s="46" t="str">
        <f t="shared" si="69"/>
        <v>po</v>
      </c>
      <c r="U48" s="46" t="str">
        <f t="shared" si="69"/>
        <v>ut</v>
      </c>
      <c r="V48" s="46" t="str">
        <f t="shared" si="69"/>
        <v>st</v>
      </c>
      <c r="W48" s="46" t="str">
        <f t="shared" si="69"/>
        <v>št</v>
      </c>
      <c r="X48" s="46" t="str">
        <f t="shared" si="69"/>
        <v>pi</v>
      </c>
      <c r="Y48" s="46" t="str">
        <f t="shared" si="69"/>
        <v>so</v>
      </c>
      <c r="Z48" s="46" t="str">
        <f t="shared" si="69"/>
        <v>ne</v>
      </c>
      <c r="AA48" s="46" t="str">
        <f t="shared" si="69"/>
        <v>po</v>
      </c>
      <c r="AB48" s="46" t="str">
        <f t="shared" si="69"/>
        <v>ut</v>
      </c>
      <c r="AC48" s="46" t="str">
        <f t="shared" si="69"/>
        <v>st</v>
      </c>
      <c r="AD48" s="46" t="str">
        <f t="shared" si="69"/>
        <v>št</v>
      </c>
      <c r="AE48" s="46" t="str">
        <f t="shared" si="69"/>
        <v>pi</v>
      </c>
      <c r="AF48" s="46" t="str">
        <f t="shared" si="69"/>
        <v>so</v>
      </c>
      <c r="AG48" s="46" t="str">
        <f t="shared" si="69"/>
        <v>ne</v>
      </c>
      <c r="AH48" s="46" t="str">
        <f t="shared" si="69"/>
        <v>po</v>
      </c>
      <c r="AI48" s="46" t="str">
        <f t="shared" si="69"/>
        <v>ut</v>
      </c>
      <c r="AJ48" s="46" t="str">
        <f t="shared" si="69"/>
        <v>st</v>
      </c>
      <c r="AK48" s="31"/>
      <c r="AL48" s="31"/>
      <c r="AM48" s="36"/>
      <c r="AN48" s="108" t="s">
        <v>66</v>
      </c>
    </row>
    <row r="49" spans="1:40" s="80" customFormat="1" ht="12.95" customHeight="1" thickBot="1" x14ac:dyDescent="0.25">
      <c r="A49" s="127" t="s">
        <v>2</v>
      </c>
      <c r="B49" s="128"/>
      <c r="C49" s="129"/>
      <c r="D49" s="130"/>
      <c r="E49" s="131" t="s">
        <v>35</v>
      </c>
      <c r="F49" s="14">
        <v>1</v>
      </c>
      <c r="G49" s="15">
        <v>2</v>
      </c>
      <c r="H49" s="15">
        <v>3</v>
      </c>
      <c r="I49" s="15">
        <v>4</v>
      </c>
      <c r="J49" s="15">
        <v>5</v>
      </c>
      <c r="K49" s="15">
        <v>6</v>
      </c>
      <c r="L49" s="15">
        <v>7</v>
      </c>
      <c r="M49" s="15">
        <v>8</v>
      </c>
      <c r="N49" s="15">
        <v>9</v>
      </c>
      <c r="O49" s="15">
        <v>10</v>
      </c>
      <c r="P49" s="15">
        <v>11</v>
      </c>
      <c r="Q49" s="15">
        <v>12</v>
      </c>
      <c r="R49" s="15">
        <v>13</v>
      </c>
      <c r="S49" s="15">
        <v>14</v>
      </c>
      <c r="T49" s="15">
        <v>15</v>
      </c>
      <c r="U49" s="15">
        <v>16</v>
      </c>
      <c r="V49" s="15">
        <v>17</v>
      </c>
      <c r="W49" s="15">
        <v>18</v>
      </c>
      <c r="X49" s="15">
        <v>19</v>
      </c>
      <c r="Y49" s="15">
        <v>20</v>
      </c>
      <c r="Z49" s="15">
        <v>21</v>
      </c>
      <c r="AA49" s="15">
        <v>22</v>
      </c>
      <c r="AB49" s="15">
        <v>23</v>
      </c>
      <c r="AC49" s="15">
        <v>24</v>
      </c>
      <c r="AD49" s="15">
        <v>25</v>
      </c>
      <c r="AE49" s="15">
        <v>26</v>
      </c>
      <c r="AF49" s="15">
        <v>27</v>
      </c>
      <c r="AG49" s="15">
        <v>28</v>
      </c>
      <c r="AH49" s="15">
        <v>29</v>
      </c>
      <c r="AI49" s="15">
        <v>30</v>
      </c>
      <c r="AJ49" s="15">
        <v>31</v>
      </c>
      <c r="AK49" s="16" t="s">
        <v>0</v>
      </c>
      <c r="AL49" s="17" t="s">
        <v>1</v>
      </c>
      <c r="AM49" s="156" t="s">
        <v>33</v>
      </c>
      <c r="AN49" s="108" t="s">
        <v>67</v>
      </c>
    </row>
    <row r="50" spans="1:40" s="80" customFormat="1" ht="12.95" customHeight="1" x14ac:dyDescent="0.2">
      <c r="A50" s="144" t="s">
        <v>19</v>
      </c>
      <c r="B50" s="158" t="s">
        <v>22</v>
      </c>
      <c r="C50" s="159"/>
      <c r="D50" s="160"/>
      <c r="E50" s="13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59">
        <f>COUNT(F50:AJ50)</f>
        <v>0</v>
      </c>
      <c r="AL50" s="20">
        <f t="shared" ref="AL50:AL60" si="70">SUM(F50:AJ50)</f>
        <v>0</v>
      </c>
      <c r="AM50" s="132"/>
      <c r="AN50" s="108" t="s">
        <v>68</v>
      </c>
    </row>
    <row r="51" spans="1:40" s="80" customFormat="1" ht="12.95" customHeight="1" x14ac:dyDescent="0.2">
      <c r="A51" s="146"/>
      <c r="B51" s="161" t="s">
        <v>23</v>
      </c>
      <c r="C51" s="162"/>
      <c r="D51" s="163"/>
      <c r="E51" s="13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0">
        <f>COUNT(F51:AJ51)</f>
        <v>0</v>
      </c>
      <c r="AL51" s="4">
        <f t="shared" si="70"/>
        <v>0</v>
      </c>
      <c r="AM51" s="132"/>
      <c r="AN51" s="109"/>
    </row>
    <row r="52" spans="1:40" s="80" customFormat="1" ht="12.95" customHeight="1" thickBot="1" x14ac:dyDescent="0.25">
      <c r="A52" s="146"/>
      <c r="B52" s="164" t="s">
        <v>24</v>
      </c>
      <c r="C52" s="165"/>
      <c r="D52" s="166"/>
      <c r="E52" s="132"/>
      <c r="F52" s="96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>
        <f>COUNT(F52:AJ52)</f>
        <v>0</v>
      </c>
      <c r="AL52" s="100">
        <f t="shared" si="70"/>
        <v>0</v>
      </c>
      <c r="AM52" s="132"/>
      <c r="AN52" s="110" t="s">
        <v>69</v>
      </c>
    </row>
    <row r="53" spans="1:40" s="80" customFormat="1" ht="12.95" customHeight="1" thickTop="1" x14ac:dyDescent="0.2">
      <c r="A53" s="146"/>
      <c r="B53" s="167" t="s">
        <v>25</v>
      </c>
      <c r="C53" s="168"/>
      <c r="D53" s="169"/>
      <c r="E53" s="132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1">
        <f>COUNT(F53:AJ53)</f>
        <v>0</v>
      </c>
      <c r="AL53" s="92">
        <f t="shared" si="70"/>
        <v>0</v>
      </c>
      <c r="AM53" s="132"/>
      <c r="AN53" s="115" t="s">
        <v>70</v>
      </c>
    </row>
    <row r="54" spans="1:40" s="80" customFormat="1" ht="12.95" customHeight="1" x14ac:dyDescent="0.2">
      <c r="A54" s="146"/>
      <c r="B54" s="161" t="s">
        <v>26</v>
      </c>
      <c r="C54" s="162"/>
      <c r="D54" s="163"/>
      <c r="E54" s="13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0">
        <f>COUNT(F54:AJ54)</f>
        <v>0</v>
      </c>
      <c r="AL54" s="4">
        <f t="shared" si="70"/>
        <v>0</v>
      </c>
      <c r="AM54" s="132"/>
      <c r="AN54" s="116"/>
    </row>
    <row r="55" spans="1:40" s="80" customFormat="1" ht="12.95" customHeight="1" thickBot="1" x14ac:dyDescent="0.25">
      <c r="A55" s="147"/>
      <c r="B55" s="170" t="s">
        <v>61</v>
      </c>
      <c r="C55" s="171"/>
      <c r="D55" s="172"/>
      <c r="E55" s="132"/>
      <c r="F55" s="61">
        <f>SUM(F50:F52)</f>
        <v>0</v>
      </c>
      <c r="G55" s="61">
        <f t="shared" ref="G55:AJ55" si="71">SUM(G50:G52)</f>
        <v>0</v>
      </c>
      <c r="H55" s="61">
        <f t="shared" si="71"/>
        <v>0</v>
      </c>
      <c r="I55" s="61">
        <f t="shared" si="71"/>
        <v>0</v>
      </c>
      <c r="J55" s="61">
        <f t="shared" si="71"/>
        <v>0</v>
      </c>
      <c r="K55" s="61">
        <f t="shared" si="71"/>
        <v>0</v>
      </c>
      <c r="L55" s="61">
        <f t="shared" si="71"/>
        <v>0</v>
      </c>
      <c r="M55" s="61">
        <f t="shared" si="71"/>
        <v>0</v>
      </c>
      <c r="N55" s="61">
        <f t="shared" si="71"/>
        <v>0</v>
      </c>
      <c r="O55" s="61">
        <f t="shared" si="71"/>
        <v>0</v>
      </c>
      <c r="P55" s="61">
        <f t="shared" si="71"/>
        <v>0</v>
      </c>
      <c r="Q55" s="61">
        <f t="shared" si="71"/>
        <v>0</v>
      </c>
      <c r="R55" s="61">
        <f t="shared" si="71"/>
        <v>0</v>
      </c>
      <c r="S55" s="61">
        <f t="shared" si="71"/>
        <v>0</v>
      </c>
      <c r="T55" s="61">
        <f t="shared" si="71"/>
        <v>0</v>
      </c>
      <c r="U55" s="61">
        <f t="shared" si="71"/>
        <v>0</v>
      </c>
      <c r="V55" s="61">
        <f t="shared" si="71"/>
        <v>0</v>
      </c>
      <c r="W55" s="61">
        <f t="shared" si="71"/>
        <v>0</v>
      </c>
      <c r="X55" s="61">
        <f t="shared" si="71"/>
        <v>0</v>
      </c>
      <c r="Y55" s="61">
        <f t="shared" si="71"/>
        <v>0</v>
      </c>
      <c r="Z55" s="61">
        <f t="shared" si="71"/>
        <v>0</v>
      </c>
      <c r="AA55" s="61">
        <f t="shared" si="71"/>
        <v>0</v>
      </c>
      <c r="AB55" s="61">
        <f t="shared" si="71"/>
        <v>0</v>
      </c>
      <c r="AC55" s="61">
        <f t="shared" si="71"/>
        <v>0</v>
      </c>
      <c r="AD55" s="61">
        <f t="shared" si="71"/>
        <v>0</v>
      </c>
      <c r="AE55" s="61">
        <f t="shared" si="71"/>
        <v>0</v>
      </c>
      <c r="AF55" s="61">
        <f t="shared" si="71"/>
        <v>0</v>
      </c>
      <c r="AG55" s="61">
        <f t="shared" si="71"/>
        <v>0</v>
      </c>
      <c r="AH55" s="61">
        <f t="shared" si="71"/>
        <v>0</v>
      </c>
      <c r="AI55" s="61">
        <f t="shared" si="71"/>
        <v>0</v>
      </c>
      <c r="AJ55" s="61">
        <f t="shared" si="71"/>
        <v>0</v>
      </c>
      <c r="AK55" s="37">
        <f>COUNTIF(F55:AJ55,"&gt;0,4")</f>
        <v>0</v>
      </c>
      <c r="AL55" s="38">
        <f t="shared" si="70"/>
        <v>0</v>
      </c>
      <c r="AM55" s="132"/>
      <c r="AN55" s="116"/>
    </row>
    <row r="56" spans="1:40" s="80" customFormat="1" ht="12.95" customHeight="1" x14ac:dyDescent="0.2">
      <c r="A56" s="144" t="s">
        <v>20</v>
      </c>
      <c r="B56" s="158" t="s">
        <v>27</v>
      </c>
      <c r="C56" s="149"/>
      <c r="D56" s="150"/>
      <c r="E56" s="13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19">
        <f>COUNT(F56:AJ56)</f>
        <v>0</v>
      </c>
      <c r="AL56" s="20">
        <f t="shared" si="70"/>
        <v>0</v>
      </c>
      <c r="AM56" s="132"/>
      <c r="AN56" s="116"/>
    </row>
    <row r="57" spans="1:40" s="80" customFormat="1" ht="12.95" customHeight="1" x14ac:dyDescent="0.2">
      <c r="A57" s="146"/>
      <c r="B57" s="173" t="s">
        <v>28</v>
      </c>
      <c r="C57" s="152"/>
      <c r="D57" s="153"/>
      <c r="E57" s="13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3">
        <f>COUNT(F57:AJ57)</f>
        <v>0</v>
      </c>
      <c r="AL57" s="4">
        <f t="shared" si="70"/>
        <v>0</v>
      </c>
      <c r="AM57" s="132"/>
      <c r="AN57" s="116" t="s">
        <v>71</v>
      </c>
    </row>
    <row r="58" spans="1:40" s="80" customFormat="1" ht="12.95" customHeight="1" thickBot="1" x14ac:dyDescent="0.25">
      <c r="A58" s="146"/>
      <c r="B58" s="174" t="s">
        <v>29</v>
      </c>
      <c r="C58" s="175"/>
      <c r="D58" s="176"/>
      <c r="E58" s="132"/>
      <c r="F58" s="101"/>
      <c r="G58" s="9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102">
        <f>COUNT(F58:AJ58)</f>
        <v>0</v>
      </c>
      <c r="AL58" s="100">
        <f t="shared" si="70"/>
        <v>0</v>
      </c>
      <c r="AM58" s="132"/>
      <c r="AN58" s="117"/>
    </row>
    <row r="59" spans="1:40" s="80" customFormat="1" ht="12.95" customHeight="1" thickTop="1" thickBot="1" x14ac:dyDescent="0.25">
      <c r="A59" s="146"/>
      <c r="B59" s="177" t="s">
        <v>30</v>
      </c>
      <c r="C59" s="178"/>
      <c r="D59" s="179"/>
      <c r="E59" s="133"/>
      <c r="F59" s="9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93">
        <f>COUNT(F59:AJ59)</f>
        <v>0</v>
      </c>
      <c r="AL59" s="92">
        <f t="shared" si="70"/>
        <v>0</v>
      </c>
      <c r="AM59" s="157"/>
      <c r="AN59" s="117"/>
    </row>
    <row r="60" spans="1:40" s="80" customFormat="1" ht="12.95" customHeight="1" thickBot="1" x14ac:dyDescent="0.25">
      <c r="A60" s="147"/>
      <c r="B60" s="170" t="s">
        <v>62</v>
      </c>
      <c r="C60" s="171"/>
      <c r="D60" s="172"/>
      <c r="E60" s="63"/>
      <c r="F60" s="22">
        <f>SUM(F56:F58)</f>
        <v>0</v>
      </c>
      <c r="G60" s="22">
        <f t="shared" ref="G60:AJ60" si="72">SUM(G56:G58)</f>
        <v>0</v>
      </c>
      <c r="H60" s="22">
        <f t="shared" si="72"/>
        <v>0</v>
      </c>
      <c r="I60" s="22">
        <f t="shared" si="72"/>
        <v>0</v>
      </c>
      <c r="J60" s="22">
        <f t="shared" si="72"/>
        <v>0</v>
      </c>
      <c r="K60" s="22">
        <f t="shared" si="72"/>
        <v>0</v>
      </c>
      <c r="L60" s="22">
        <f t="shared" si="72"/>
        <v>0</v>
      </c>
      <c r="M60" s="22">
        <f t="shared" si="72"/>
        <v>0</v>
      </c>
      <c r="N60" s="22">
        <f t="shared" si="72"/>
        <v>0</v>
      </c>
      <c r="O60" s="22">
        <f t="shared" si="72"/>
        <v>0</v>
      </c>
      <c r="P60" s="22">
        <f t="shared" si="72"/>
        <v>0</v>
      </c>
      <c r="Q60" s="22">
        <f t="shared" si="72"/>
        <v>0</v>
      </c>
      <c r="R60" s="22">
        <f t="shared" si="72"/>
        <v>0</v>
      </c>
      <c r="S60" s="22">
        <f t="shared" si="72"/>
        <v>0</v>
      </c>
      <c r="T60" s="22">
        <f t="shared" si="72"/>
        <v>0</v>
      </c>
      <c r="U60" s="22">
        <f t="shared" si="72"/>
        <v>0</v>
      </c>
      <c r="V60" s="22">
        <f t="shared" si="72"/>
        <v>0</v>
      </c>
      <c r="W60" s="22">
        <f t="shared" si="72"/>
        <v>0</v>
      </c>
      <c r="X60" s="22">
        <f t="shared" si="72"/>
        <v>0</v>
      </c>
      <c r="Y60" s="22">
        <f t="shared" si="72"/>
        <v>0</v>
      </c>
      <c r="Z60" s="22">
        <f t="shared" si="72"/>
        <v>0</v>
      </c>
      <c r="AA60" s="22">
        <f t="shared" si="72"/>
        <v>0</v>
      </c>
      <c r="AB60" s="22">
        <f t="shared" si="72"/>
        <v>0</v>
      </c>
      <c r="AC60" s="22">
        <f t="shared" si="72"/>
        <v>0</v>
      </c>
      <c r="AD60" s="22">
        <f t="shared" si="72"/>
        <v>0</v>
      </c>
      <c r="AE60" s="22">
        <f t="shared" si="72"/>
        <v>0</v>
      </c>
      <c r="AF60" s="22">
        <f t="shared" si="72"/>
        <v>0</v>
      </c>
      <c r="AG60" s="22">
        <f t="shared" si="72"/>
        <v>0</v>
      </c>
      <c r="AH60" s="22">
        <f t="shared" si="72"/>
        <v>0</v>
      </c>
      <c r="AI60" s="22">
        <f t="shared" si="72"/>
        <v>0</v>
      </c>
      <c r="AJ60" s="22">
        <f t="shared" si="72"/>
        <v>0</v>
      </c>
      <c r="AK60" s="39">
        <f>COUNTIF(F60:AJ60,"&gt;0,4")</f>
        <v>0</v>
      </c>
      <c r="AL60" s="40">
        <f t="shared" si="70"/>
        <v>0</v>
      </c>
      <c r="AM60" s="12">
        <f>SUM(E60+AL60)</f>
        <v>0</v>
      </c>
      <c r="AN60" s="117"/>
    </row>
    <row r="61" spans="1:40" s="80" customFormat="1" ht="12.95" customHeight="1" thickBot="1" x14ac:dyDescent="0.25">
      <c r="A61" s="13"/>
      <c r="B61" s="143" t="s">
        <v>58</v>
      </c>
      <c r="C61" s="119"/>
      <c r="D61" s="120"/>
      <c r="E61" s="13"/>
      <c r="F61" s="23">
        <f>SUM(F55+F60)</f>
        <v>0</v>
      </c>
      <c r="G61" s="23">
        <f>SUM(G55+G60)</f>
        <v>0</v>
      </c>
      <c r="H61" s="23">
        <f t="shared" ref="H61:AJ61" si="73">SUM(H55+H60)</f>
        <v>0</v>
      </c>
      <c r="I61" s="23">
        <f t="shared" si="73"/>
        <v>0</v>
      </c>
      <c r="J61" s="23">
        <f t="shared" si="73"/>
        <v>0</v>
      </c>
      <c r="K61" s="23">
        <f t="shared" si="73"/>
        <v>0</v>
      </c>
      <c r="L61" s="23">
        <f t="shared" si="73"/>
        <v>0</v>
      </c>
      <c r="M61" s="23">
        <f t="shared" si="73"/>
        <v>0</v>
      </c>
      <c r="N61" s="23">
        <f t="shared" si="73"/>
        <v>0</v>
      </c>
      <c r="O61" s="23">
        <f t="shared" si="73"/>
        <v>0</v>
      </c>
      <c r="P61" s="23">
        <f t="shared" si="73"/>
        <v>0</v>
      </c>
      <c r="Q61" s="23">
        <f t="shared" si="73"/>
        <v>0</v>
      </c>
      <c r="R61" s="23">
        <f t="shared" si="73"/>
        <v>0</v>
      </c>
      <c r="S61" s="23">
        <f t="shared" si="73"/>
        <v>0</v>
      </c>
      <c r="T61" s="23">
        <f t="shared" si="73"/>
        <v>0</v>
      </c>
      <c r="U61" s="23">
        <f t="shared" si="73"/>
        <v>0</v>
      </c>
      <c r="V61" s="23">
        <f t="shared" si="73"/>
        <v>0</v>
      </c>
      <c r="W61" s="23">
        <f t="shared" si="73"/>
        <v>0</v>
      </c>
      <c r="X61" s="23">
        <f t="shared" si="73"/>
        <v>0</v>
      </c>
      <c r="Y61" s="23">
        <f t="shared" si="73"/>
        <v>0</v>
      </c>
      <c r="Z61" s="23">
        <f t="shared" si="73"/>
        <v>0</v>
      </c>
      <c r="AA61" s="23">
        <f t="shared" si="73"/>
        <v>0</v>
      </c>
      <c r="AB61" s="23">
        <f t="shared" si="73"/>
        <v>0</v>
      </c>
      <c r="AC61" s="23">
        <f t="shared" si="73"/>
        <v>0</v>
      </c>
      <c r="AD61" s="23">
        <f t="shared" si="73"/>
        <v>0</v>
      </c>
      <c r="AE61" s="23">
        <f t="shared" si="73"/>
        <v>0</v>
      </c>
      <c r="AF61" s="23">
        <f t="shared" si="73"/>
        <v>0</v>
      </c>
      <c r="AG61" s="23">
        <f t="shared" si="73"/>
        <v>0</v>
      </c>
      <c r="AH61" s="23">
        <f t="shared" si="73"/>
        <v>0</v>
      </c>
      <c r="AI61" s="23">
        <f t="shared" si="73"/>
        <v>0</v>
      </c>
      <c r="AJ61" s="23">
        <f t="shared" si="73"/>
        <v>0</v>
      </c>
      <c r="AK61" s="24">
        <f>COUNTIF(F61:AJ61,"&gt;0,4")</f>
        <v>0</v>
      </c>
      <c r="AL61" s="25">
        <f>SUM(AL55+AL60)</f>
        <v>0</v>
      </c>
      <c r="AM61" s="77"/>
      <c r="AN61" s="109"/>
    </row>
    <row r="62" spans="1:40" s="80" customFormat="1" ht="12.95" customHeight="1" x14ac:dyDescent="0.2">
      <c r="A62" s="144" t="s">
        <v>21</v>
      </c>
      <c r="B62" s="148" t="s">
        <v>37</v>
      </c>
      <c r="C62" s="149"/>
      <c r="D62" s="150"/>
      <c r="E62" s="6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1">
        <f>SUM(F62:AJ62)</f>
        <v>0</v>
      </c>
      <c r="AL62" s="41"/>
      <c r="AM62" s="70">
        <f>SUM(E62-AK62)</f>
        <v>0</v>
      </c>
      <c r="AN62" s="110" t="s">
        <v>73</v>
      </c>
    </row>
    <row r="63" spans="1:40" s="80" customFormat="1" ht="12.95" customHeight="1" x14ac:dyDescent="0.2">
      <c r="A63" s="145"/>
      <c r="B63" s="151" t="s">
        <v>32</v>
      </c>
      <c r="C63" s="152"/>
      <c r="D63" s="153"/>
      <c r="E63" s="82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3">
        <f>COUNT(F63:AJ63)</f>
        <v>0</v>
      </c>
      <c r="AL63" s="49">
        <f>SUM(F63:AJ63)</f>
        <v>0</v>
      </c>
      <c r="AM63" s="12">
        <f>SUM(E63-AL63)</f>
        <v>0</v>
      </c>
      <c r="AN63" s="111" t="s">
        <v>72</v>
      </c>
    </row>
    <row r="64" spans="1:40" s="80" customFormat="1" ht="12.95" customHeight="1" x14ac:dyDescent="0.2">
      <c r="A64" s="146"/>
      <c r="B64" s="154" t="s">
        <v>38</v>
      </c>
      <c r="C64" s="152"/>
      <c r="D64" s="153"/>
      <c r="E64" s="76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7">
        <f>COUNTIF(F64:AJ64,"1")</f>
        <v>0</v>
      </c>
      <c r="AL64" s="41"/>
      <c r="AM64" s="78"/>
      <c r="AN64" s="109"/>
    </row>
    <row r="65" spans="1:40" s="80" customFormat="1" ht="12.95" customHeight="1" x14ac:dyDescent="0.2">
      <c r="A65" s="146"/>
      <c r="B65" s="155" t="s">
        <v>36</v>
      </c>
      <c r="C65" s="152"/>
      <c r="D65" s="153"/>
      <c r="E65" s="75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8">
        <f>COUNTIF(F65:AJ65,"1")</f>
        <v>0</v>
      </c>
      <c r="AL65" s="41"/>
      <c r="AM65" s="71">
        <f>SUM(E65+AK65)</f>
        <v>0</v>
      </c>
      <c r="AN65" s="113" t="s">
        <v>74</v>
      </c>
    </row>
    <row r="66" spans="1:40" s="80" customFormat="1" ht="12.95" customHeight="1" thickBot="1" x14ac:dyDescent="0.25">
      <c r="A66" s="147"/>
      <c r="B66" s="180" t="s">
        <v>39</v>
      </c>
      <c r="C66" s="175"/>
      <c r="D66" s="176"/>
      <c r="E66" s="74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9">
        <f>COUNTIF(F66:AJ66,"1")</f>
        <v>0</v>
      </c>
      <c r="AL66" s="41"/>
      <c r="AM66" s="78"/>
      <c r="AN66" s="113" t="s">
        <v>75</v>
      </c>
    </row>
    <row r="67" spans="1:40" s="80" customFormat="1" ht="12.95" customHeight="1" thickBot="1" x14ac:dyDescent="0.25">
      <c r="A67" s="13"/>
      <c r="B67" s="118" t="s">
        <v>40</v>
      </c>
      <c r="C67" s="119"/>
      <c r="D67" s="120"/>
      <c r="E67" s="3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3">
        <f>COUNTIF(F67:AJ67,"1")</f>
        <v>0</v>
      </c>
      <c r="AL67" s="79"/>
      <c r="AM67" s="33">
        <f>SUM(E67-AK67)</f>
        <v>0</v>
      </c>
      <c r="AN67" s="114" t="s">
        <v>76</v>
      </c>
    </row>
  </sheetData>
  <sheetProtection algorithmName="SHA-512" hashValue="RIWuY69sjbNPb1dcp4dfbhv9YMyLBukgf3FC+KqerbxyfHaT6iBmY3yxBEeLgd+bSAUBTfQThwDbvSS//IdgAA==" saltValue="NriiOppMK3/XLnpbpu7uXA==" spinCount="100000" sheet="1" objects="1" scenarios="1"/>
  <dataConsolidate/>
  <mergeCells count="103">
    <mergeCell ref="Z1:AH1"/>
    <mergeCell ref="F1:H1"/>
    <mergeCell ref="D1:E1"/>
    <mergeCell ref="A3:C3"/>
    <mergeCell ref="A5:D5"/>
    <mergeCell ref="W3:Z3"/>
    <mergeCell ref="Q3:U3"/>
    <mergeCell ref="J3:P3"/>
    <mergeCell ref="A4:E4"/>
    <mergeCell ref="D3:E3"/>
    <mergeCell ref="F3:I3"/>
    <mergeCell ref="A1:B1"/>
    <mergeCell ref="B17:D17"/>
    <mergeCell ref="B18:D18"/>
    <mergeCell ref="B19:D19"/>
    <mergeCell ref="B20:D20"/>
    <mergeCell ref="B21:D21"/>
    <mergeCell ref="B22:D22"/>
    <mergeCell ref="B23:D23"/>
    <mergeCell ref="A18:A22"/>
    <mergeCell ref="AM5:AM15"/>
    <mergeCell ref="E5:E1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A6:A11"/>
    <mergeCell ref="A12:A16"/>
    <mergeCell ref="B16:D16"/>
    <mergeCell ref="W25:Z25"/>
    <mergeCell ref="A26:E26"/>
    <mergeCell ref="A27:D27"/>
    <mergeCell ref="E27:E37"/>
    <mergeCell ref="AM27:AM37"/>
    <mergeCell ref="A28:A33"/>
    <mergeCell ref="B28:D28"/>
    <mergeCell ref="B29:D29"/>
    <mergeCell ref="B30:D30"/>
    <mergeCell ref="B31:D31"/>
    <mergeCell ref="B32:D32"/>
    <mergeCell ref="B33:D33"/>
    <mergeCell ref="A34:A38"/>
    <mergeCell ref="B34:D34"/>
    <mergeCell ref="B35:D35"/>
    <mergeCell ref="B36:D36"/>
    <mergeCell ref="A25:C25"/>
    <mergeCell ref="D25:E25"/>
    <mergeCell ref="F25:I25"/>
    <mergeCell ref="J25:P25"/>
    <mergeCell ref="Q25:U25"/>
    <mergeCell ref="B66:D66"/>
    <mergeCell ref="A40:A44"/>
    <mergeCell ref="B45:D45"/>
    <mergeCell ref="B37:D37"/>
    <mergeCell ref="B38:D38"/>
    <mergeCell ref="B39:D39"/>
    <mergeCell ref="B40:D40"/>
    <mergeCell ref="B41:D41"/>
    <mergeCell ref="B42:D42"/>
    <mergeCell ref="B43:D43"/>
    <mergeCell ref="B44:D44"/>
    <mergeCell ref="B50:D50"/>
    <mergeCell ref="B51:D51"/>
    <mergeCell ref="B52:D52"/>
    <mergeCell ref="B53:D53"/>
    <mergeCell ref="B54:D54"/>
    <mergeCell ref="B55:D55"/>
    <mergeCell ref="A56:A60"/>
    <mergeCell ref="B56:D56"/>
    <mergeCell ref="B57:D57"/>
    <mergeCell ref="B58:D58"/>
    <mergeCell ref="B59:D59"/>
    <mergeCell ref="B60:D60"/>
    <mergeCell ref="AN53:AN56"/>
    <mergeCell ref="AN57:AN60"/>
    <mergeCell ref="AN9:AN12"/>
    <mergeCell ref="AN13:AN16"/>
    <mergeCell ref="AN31:AN34"/>
    <mergeCell ref="AN35:AN38"/>
    <mergeCell ref="B67:D67"/>
    <mergeCell ref="W47:Z47"/>
    <mergeCell ref="A48:E48"/>
    <mergeCell ref="A49:D49"/>
    <mergeCell ref="E49:E59"/>
    <mergeCell ref="A47:C47"/>
    <mergeCell ref="D47:E47"/>
    <mergeCell ref="F47:I47"/>
    <mergeCell ref="J47:P47"/>
    <mergeCell ref="Q47:U47"/>
    <mergeCell ref="B61:D61"/>
    <mergeCell ref="A62:A66"/>
    <mergeCell ref="B62:D62"/>
    <mergeCell ref="B63:D63"/>
    <mergeCell ref="B64:D64"/>
    <mergeCell ref="B65:D65"/>
    <mergeCell ref="AM49:AM59"/>
    <mergeCell ref="A50:A55"/>
  </mergeCells>
  <phoneticPr fontId="0" type="noConversion"/>
  <conditionalFormatting sqref="F7">
    <cfRule type="expression" dxfId="831" priority="2346" stopIfTrue="1">
      <formula>"&gt;1" ="&lt;8"</formula>
    </cfRule>
  </conditionalFormatting>
  <conditionalFormatting sqref="F8">
    <cfRule type="expression" dxfId="830" priority="2345" stopIfTrue="1">
      <formula>"&gt;1" ="&lt;8"</formula>
    </cfRule>
  </conditionalFormatting>
  <conditionalFormatting sqref="F9">
    <cfRule type="expression" dxfId="829" priority="2344" stopIfTrue="1">
      <formula>"&gt;1" ="&lt;8"</formula>
    </cfRule>
  </conditionalFormatting>
  <conditionalFormatting sqref="F10">
    <cfRule type="expression" dxfId="828" priority="2343" stopIfTrue="1">
      <formula>"&gt;1" ="&lt;8"</formula>
    </cfRule>
  </conditionalFormatting>
  <conditionalFormatting sqref="G7:AJ10">
    <cfRule type="expression" dxfId="827" priority="2341" stopIfTrue="1">
      <formula>"&gt;1" ="&lt;8"</formula>
    </cfRule>
  </conditionalFormatting>
  <conditionalFormatting sqref="I1">
    <cfRule type="containsBlanks" dxfId="826" priority="2374" stopIfTrue="1">
      <formula>LEN(TRIM(I1))=0</formula>
    </cfRule>
  </conditionalFormatting>
  <conditionalFormatting sqref="K1">
    <cfRule type="containsBlanks" dxfId="825" priority="2375" stopIfTrue="1">
      <formula>LEN(TRIM(K1))=0</formula>
    </cfRule>
  </conditionalFormatting>
  <conditionalFormatting sqref="E18">
    <cfRule type="expression" dxfId="824" priority="2228" stopIfTrue="1">
      <formula>"&gt;1" ="&lt;8"</formula>
    </cfRule>
  </conditionalFormatting>
  <conditionalFormatting sqref="G7:AJ10">
    <cfRule type="expression" dxfId="823" priority="2207" stopIfTrue="1">
      <formula>"&gt;1" ="&lt;8"</formula>
    </cfRule>
  </conditionalFormatting>
  <conditionalFormatting sqref="F7:AJ10">
    <cfRule type="notContainsBlanks" dxfId="822" priority="2203" stopIfTrue="1">
      <formula>LEN(TRIM(F7))&gt;0</formula>
    </cfRule>
  </conditionalFormatting>
  <conditionalFormatting sqref="F7:F10">
    <cfRule type="expression" dxfId="821" priority="2074" stopIfTrue="1">
      <formula>"&gt;1" ="&lt;8"</formula>
    </cfRule>
  </conditionalFormatting>
  <conditionalFormatting sqref="G7:AJ10">
    <cfRule type="expression" dxfId="820" priority="2073" stopIfTrue="1">
      <formula>"&gt;1" ="&lt;8"</formula>
    </cfRule>
  </conditionalFormatting>
  <conditionalFormatting sqref="F18">
    <cfRule type="expression" dxfId="819" priority="2072" stopIfTrue="1">
      <formula>"&gt;1" ="&lt;8"</formula>
    </cfRule>
  </conditionalFormatting>
  <conditionalFormatting sqref="G18:AJ18">
    <cfRule type="expression" dxfId="818" priority="2071" stopIfTrue="1">
      <formula>"&gt;1" ="&lt;8"</formula>
    </cfRule>
  </conditionalFormatting>
  <conditionalFormatting sqref="F18:AJ18">
    <cfRule type="notContainsBlanks" dxfId="817" priority="2070" stopIfTrue="1">
      <formula>LEN(TRIM(F18))&gt;0</formula>
    </cfRule>
  </conditionalFormatting>
  <conditionalFormatting sqref="F18">
    <cfRule type="expression" dxfId="816" priority="2056" stopIfTrue="1">
      <formula>"&gt;1" ="&lt;8"</formula>
    </cfRule>
  </conditionalFormatting>
  <conditionalFormatting sqref="F20:F22">
    <cfRule type="expression" dxfId="815" priority="2055" stopIfTrue="1">
      <formula>"&gt;1" ="&lt;8"</formula>
    </cfRule>
  </conditionalFormatting>
  <conditionalFormatting sqref="F20:AJ22">
    <cfRule type="notContainsBlanks" dxfId="814" priority="2053" stopIfTrue="1">
      <formula>LEN(TRIM(F20))&gt;0</formula>
    </cfRule>
  </conditionalFormatting>
  <conditionalFormatting sqref="F20:F22">
    <cfRule type="expression" dxfId="813" priority="2052" stopIfTrue="1">
      <formula>"&gt;1" ="&lt;8"</formula>
    </cfRule>
  </conditionalFormatting>
  <conditionalFormatting sqref="F11">
    <cfRule type="cellIs" dxfId="812" priority="2364" stopIfTrue="1" operator="greaterThan">
      <formula>$V$3</formula>
    </cfRule>
  </conditionalFormatting>
  <conditionalFormatting sqref="E16">
    <cfRule type="expression" dxfId="811" priority="2025" stopIfTrue="1">
      <formula>"&gt;1" ="&lt;8"</formula>
    </cfRule>
  </conditionalFormatting>
  <conditionalFormatting sqref="AM16">
    <cfRule type="cellIs" dxfId="810" priority="1935" stopIfTrue="1" operator="greaterThan">
      <formula>$AA$3</formula>
    </cfRule>
    <cfRule type="notContainsBlanks" dxfId="809" priority="2376">
      <formula>LEN(TRIM(AM16))&gt;0</formula>
    </cfRule>
  </conditionalFormatting>
  <conditionalFormatting sqref="E23">
    <cfRule type="expression" dxfId="808" priority="2019" stopIfTrue="1">
      <formula>"&gt;1" ="&lt;8"</formula>
    </cfRule>
  </conditionalFormatting>
  <conditionalFormatting sqref="G22:AJ22">
    <cfRule type="expression" dxfId="807" priority="2013" stopIfTrue="1">
      <formula>"&gt;1" ="&lt;8"</formula>
    </cfRule>
  </conditionalFormatting>
  <conditionalFormatting sqref="G22:AJ22">
    <cfRule type="expression" dxfId="806" priority="2012" stopIfTrue="1">
      <formula>"&gt;1" ="&lt;8"</formula>
    </cfRule>
  </conditionalFormatting>
  <conditionalFormatting sqref="G21:AJ21">
    <cfRule type="expression" dxfId="805" priority="2011" stopIfTrue="1">
      <formula>"&gt;1" ="&lt;8"</formula>
    </cfRule>
  </conditionalFormatting>
  <conditionalFormatting sqref="G21:AJ21">
    <cfRule type="expression" dxfId="804" priority="2010" stopIfTrue="1">
      <formula>"&gt;1" ="&lt;8"</formula>
    </cfRule>
  </conditionalFormatting>
  <conditionalFormatting sqref="AM23">
    <cfRule type="cellIs" dxfId="803" priority="1934" stopIfTrue="1" operator="lessThan">
      <formula>0</formula>
    </cfRule>
    <cfRule type="notContainsBlanks" dxfId="802" priority="2009">
      <formula>LEN(TRIM(AM23))&gt;0</formula>
    </cfRule>
  </conditionalFormatting>
  <conditionalFormatting sqref="AM18">
    <cfRule type="cellIs" dxfId="801" priority="1936" stopIfTrue="1" operator="lessThan">
      <formula>0</formula>
    </cfRule>
    <cfRule type="notContainsBlanks" dxfId="800" priority="2008">
      <formula>LEN(TRIM(AM18))&gt;0</formula>
    </cfRule>
  </conditionalFormatting>
  <conditionalFormatting sqref="V3">
    <cfRule type="containsBlanks" dxfId="799" priority="2369" stopIfTrue="1">
      <formula>LEN(TRIM(V3))=0</formula>
    </cfRule>
  </conditionalFormatting>
  <conditionalFormatting sqref="D1:E1">
    <cfRule type="containsBlanks" dxfId="798" priority="2373" stopIfTrue="1">
      <formula>LEN(TRIM(D1))=0</formula>
    </cfRule>
  </conditionalFormatting>
  <conditionalFormatting sqref="J3:P3">
    <cfRule type="containsBlanks" dxfId="797" priority="2371" stopIfTrue="1">
      <formula>LEN(TRIM(J3))=0</formula>
    </cfRule>
  </conditionalFormatting>
  <conditionalFormatting sqref="AA3">
    <cfRule type="containsBlanks" dxfId="796" priority="2370" stopIfTrue="1">
      <formula>LEN(TRIM(AA3))=0</formula>
    </cfRule>
  </conditionalFormatting>
  <conditionalFormatting sqref="F4">
    <cfRule type="expression" dxfId="795" priority="1955" stopIfTrue="1">
      <formula>#REF!="áno"</formula>
    </cfRule>
    <cfRule type="containsText" dxfId="794" priority="1956" stopIfTrue="1" operator="containsText" text="po">
      <formula>NOT(ISERROR(SEARCH("po",F4)))</formula>
    </cfRule>
    <cfRule type="containsText" dxfId="793" priority="1957" stopIfTrue="1" operator="containsText" text="ut">
      <formula>NOT(ISERROR(SEARCH("ut",F4)))</formula>
    </cfRule>
    <cfRule type="containsText" dxfId="792" priority="1960" stopIfTrue="1" operator="containsText" text="st">
      <formula>NOT(ISERROR(SEARCH("st",F4)))</formula>
    </cfRule>
    <cfRule type="containsText" dxfId="791" priority="1961" stopIfTrue="1" operator="containsText" text="št">
      <formula>NOT(ISERROR(SEARCH("št",F4)))</formula>
    </cfRule>
    <cfRule type="containsText" dxfId="790" priority="1962" stopIfTrue="1" operator="containsText" text="pi">
      <formula>NOT(ISERROR(SEARCH("pi",F4)))</formula>
    </cfRule>
  </conditionalFormatting>
  <conditionalFormatting sqref="F4">
    <cfRule type="containsText" dxfId="789" priority="1963" stopIfTrue="1" operator="containsText" text="so">
      <formula>NOT(ISERROR(SEARCH("so",F4)))</formula>
    </cfRule>
    <cfRule type="containsText" dxfId="788" priority="1964" stopIfTrue="1" operator="containsText" text="ne">
      <formula>NOT(ISERROR(SEARCH("ne",F4)))</formula>
    </cfRule>
  </conditionalFormatting>
  <conditionalFormatting sqref="F7">
    <cfRule type="expression" dxfId="787" priority="1953" stopIfTrue="1">
      <formula>"&gt;1" ="&lt;8"</formula>
    </cfRule>
  </conditionalFormatting>
  <conditionalFormatting sqref="G7:AJ7">
    <cfRule type="expression" dxfId="786" priority="1952" stopIfTrue="1">
      <formula>"&gt;1" ="&lt;8"</formula>
    </cfRule>
  </conditionalFormatting>
  <conditionalFormatting sqref="F8">
    <cfRule type="expression" dxfId="785" priority="1951" stopIfTrue="1">
      <formula>"&gt;1" ="&lt;8"</formula>
    </cfRule>
  </conditionalFormatting>
  <conditionalFormatting sqref="G8:AJ8">
    <cfRule type="expression" dxfId="784" priority="1950" stopIfTrue="1">
      <formula>"&gt;1" ="&lt;8"</formula>
    </cfRule>
  </conditionalFormatting>
  <conditionalFormatting sqref="F9">
    <cfRule type="expression" dxfId="783" priority="1949" stopIfTrue="1">
      <formula>"&gt;1" ="&lt;8"</formula>
    </cfRule>
  </conditionalFormatting>
  <conditionalFormatting sqref="G9:AJ9">
    <cfRule type="expression" dxfId="782" priority="1948" stopIfTrue="1">
      <formula>"&gt;1" ="&lt;8"</formula>
    </cfRule>
  </conditionalFormatting>
  <conditionalFormatting sqref="F10">
    <cfRule type="expression" dxfId="781" priority="1947" stopIfTrue="1">
      <formula>"&gt;1" ="&lt;8"</formula>
    </cfRule>
  </conditionalFormatting>
  <conditionalFormatting sqref="G10:AJ10">
    <cfRule type="expression" dxfId="780" priority="1946" stopIfTrue="1">
      <formula>"&gt;1" ="&lt;8"</formula>
    </cfRule>
  </conditionalFormatting>
  <conditionalFormatting sqref="E19">
    <cfRule type="expression" dxfId="779" priority="1933" stopIfTrue="1">
      <formula>"&gt;1" ="&lt;8"</formula>
    </cfRule>
  </conditionalFormatting>
  <conditionalFormatting sqref="E21">
    <cfRule type="expression" dxfId="778" priority="1932" stopIfTrue="1">
      <formula>"&gt;1" ="&lt;8"</formula>
    </cfRule>
  </conditionalFormatting>
  <conditionalFormatting sqref="AM19">
    <cfRule type="cellIs" dxfId="777" priority="1930" stopIfTrue="1" operator="lessThan">
      <formula>0</formula>
    </cfRule>
    <cfRule type="notContainsBlanks" dxfId="776" priority="1931">
      <formula>LEN(TRIM(AM19))&gt;0</formula>
    </cfRule>
  </conditionalFormatting>
  <conditionalFormatting sqref="AM21">
    <cfRule type="cellIs" dxfId="775" priority="1922" stopIfTrue="1" operator="lessThan">
      <formula>0</formula>
    </cfRule>
    <cfRule type="notContainsBlanks" dxfId="774" priority="1923">
      <formula>LEN(TRIM(AM21))&gt;0</formula>
    </cfRule>
  </conditionalFormatting>
  <conditionalFormatting sqref="E40">
    <cfRule type="expression" dxfId="773" priority="1907" stopIfTrue="1">
      <formula>"&gt;1" ="&lt;8"</formula>
    </cfRule>
  </conditionalFormatting>
  <conditionalFormatting sqref="E38">
    <cfRule type="expression" dxfId="772" priority="1883" stopIfTrue="1">
      <formula>"&gt;1" ="&lt;8"</formula>
    </cfRule>
  </conditionalFormatting>
  <conditionalFormatting sqref="E45">
    <cfRule type="expression" dxfId="771" priority="1882" stopIfTrue="1">
      <formula>"&gt;1" ="&lt;8"</formula>
    </cfRule>
  </conditionalFormatting>
  <conditionalFormatting sqref="AM45">
    <cfRule type="cellIs" dxfId="770" priority="1852" stopIfTrue="1" operator="lessThan">
      <formula>0</formula>
    </cfRule>
    <cfRule type="notContainsBlanks" dxfId="769" priority="1877">
      <formula>LEN(TRIM(AM45))&gt;0</formula>
    </cfRule>
  </conditionalFormatting>
  <conditionalFormatting sqref="AM40">
    <cfRule type="cellIs" dxfId="768" priority="1854" stopIfTrue="1" operator="lessThan">
      <formula>0</formula>
    </cfRule>
    <cfRule type="notContainsBlanks" dxfId="767" priority="1876">
      <formula>LEN(TRIM(AM40))&gt;0</formula>
    </cfRule>
  </conditionalFormatting>
  <conditionalFormatting sqref="V25">
    <cfRule type="containsBlanks" dxfId="766" priority="1915" stopIfTrue="1">
      <formula>LEN(TRIM(V25))=0</formula>
    </cfRule>
  </conditionalFormatting>
  <conditionalFormatting sqref="J25:P25">
    <cfRule type="containsBlanks" dxfId="765" priority="1917" stopIfTrue="1">
      <formula>LEN(TRIM(J25))=0</formula>
    </cfRule>
  </conditionalFormatting>
  <conditionalFormatting sqref="AA25">
    <cfRule type="containsBlanks" dxfId="764" priority="1916" stopIfTrue="1">
      <formula>LEN(TRIM(AA25))=0</formula>
    </cfRule>
  </conditionalFormatting>
  <conditionalFormatting sqref="F26">
    <cfRule type="expression" dxfId="763" priority="1867" stopIfTrue="1">
      <formula>#REF!="áno"</formula>
    </cfRule>
    <cfRule type="containsText" dxfId="762" priority="1870" stopIfTrue="1" operator="containsText" text="pi">
      <formula>NOT(ISERROR(SEARCH("pi",F26)))</formula>
    </cfRule>
    <cfRule type="containsText" dxfId="761" priority="1871" stopIfTrue="1" operator="containsText" text="št">
      <formula>NOT(ISERROR(SEARCH("št",F26)))</formula>
    </cfRule>
    <cfRule type="containsText" dxfId="760" priority="1872" stopIfTrue="1" operator="containsText" text="st">
      <formula>NOT(ISERROR(SEARCH("st",F26)))</formula>
    </cfRule>
    <cfRule type="containsText" dxfId="759" priority="1873" stopIfTrue="1" operator="containsText" text="ut">
      <formula>NOT(ISERROR(SEARCH("ut",F26)))</formula>
    </cfRule>
    <cfRule type="containsText" dxfId="758" priority="1874" stopIfTrue="1" operator="containsText" text="po">
      <formula>NOT(ISERROR(SEARCH("po",F26)))</formula>
    </cfRule>
  </conditionalFormatting>
  <conditionalFormatting sqref="F26">
    <cfRule type="containsText" dxfId="757" priority="1865" stopIfTrue="1" operator="containsText" text="so">
      <formula>NOT(ISERROR(SEARCH("so",F26)))</formula>
    </cfRule>
    <cfRule type="containsText" dxfId="756" priority="1866" stopIfTrue="1" operator="containsText" text="ne">
      <formula>NOT(ISERROR(SEARCH("ne",F26)))</formula>
    </cfRule>
  </conditionalFormatting>
  <conditionalFormatting sqref="E41">
    <cfRule type="expression" dxfId="755" priority="1851" stopIfTrue="1">
      <formula>"&gt;1" ="&lt;8"</formula>
    </cfRule>
  </conditionalFormatting>
  <conditionalFormatting sqref="E43">
    <cfRule type="expression" dxfId="754" priority="1850" stopIfTrue="1">
      <formula>"&gt;1" ="&lt;8"</formula>
    </cfRule>
  </conditionalFormatting>
  <conditionalFormatting sqref="AM41">
    <cfRule type="cellIs" dxfId="753" priority="1848" stopIfTrue="1" operator="lessThan">
      <formula>0</formula>
    </cfRule>
    <cfRule type="notContainsBlanks" dxfId="752" priority="1849">
      <formula>LEN(TRIM(AM41))&gt;0</formula>
    </cfRule>
  </conditionalFormatting>
  <conditionalFormatting sqref="AM43">
    <cfRule type="cellIs" dxfId="751" priority="1846" stopIfTrue="1" operator="lessThan">
      <formula>0</formula>
    </cfRule>
    <cfRule type="notContainsBlanks" dxfId="750" priority="1847">
      <formula>LEN(TRIM(AM43))&gt;0</formula>
    </cfRule>
  </conditionalFormatting>
  <conditionalFormatting sqref="E62">
    <cfRule type="expression" dxfId="749" priority="1831" stopIfTrue="1">
      <formula>"&gt;1" ="&lt;8"</formula>
    </cfRule>
  </conditionalFormatting>
  <conditionalFormatting sqref="E60">
    <cfRule type="expression" dxfId="748" priority="1807" stopIfTrue="1">
      <formula>"&gt;1" ="&lt;8"</formula>
    </cfRule>
  </conditionalFormatting>
  <conditionalFormatting sqref="E67">
    <cfRule type="expression" dxfId="747" priority="1806" stopIfTrue="1">
      <formula>"&gt;1" ="&lt;8"</formula>
    </cfRule>
  </conditionalFormatting>
  <conditionalFormatting sqref="AM67">
    <cfRule type="cellIs" dxfId="746" priority="1776" stopIfTrue="1" operator="lessThan">
      <formula>0</formula>
    </cfRule>
    <cfRule type="notContainsBlanks" dxfId="745" priority="1801">
      <formula>LEN(TRIM(AM67))&gt;0</formula>
    </cfRule>
  </conditionalFormatting>
  <conditionalFormatting sqref="AM62">
    <cfRule type="cellIs" dxfId="744" priority="1778" stopIfTrue="1" operator="lessThan">
      <formula>0</formula>
    </cfRule>
    <cfRule type="notContainsBlanks" dxfId="743" priority="1800">
      <formula>LEN(TRIM(AM62))&gt;0</formula>
    </cfRule>
  </conditionalFormatting>
  <conditionalFormatting sqref="V47">
    <cfRule type="containsBlanks" dxfId="742" priority="1839" stopIfTrue="1">
      <formula>LEN(TRIM(V47))=0</formula>
    </cfRule>
  </conditionalFormatting>
  <conditionalFormatting sqref="J47:P47">
    <cfRule type="containsBlanks" dxfId="741" priority="1841" stopIfTrue="1">
      <formula>LEN(TRIM(J47))=0</formula>
    </cfRule>
  </conditionalFormatting>
  <conditionalFormatting sqref="AA47">
    <cfRule type="containsBlanks" dxfId="740" priority="1840" stopIfTrue="1">
      <formula>LEN(TRIM(AA47))=0</formula>
    </cfRule>
  </conditionalFormatting>
  <conditionalFormatting sqref="F48">
    <cfRule type="expression" dxfId="739" priority="1791" stopIfTrue="1">
      <formula>#REF!="áno"</formula>
    </cfRule>
    <cfRule type="containsText" dxfId="738" priority="1794" stopIfTrue="1" operator="containsText" text="pi">
      <formula>NOT(ISERROR(SEARCH("pi",F48)))</formula>
    </cfRule>
    <cfRule type="containsText" dxfId="737" priority="1795" stopIfTrue="1" operator="containsText" text="št">
      <formula>NOT(ISERROR(SEARCH("št",F48)))</formula>
    </cfRule>
    <cfRule type="containsText" dxfId="736" priority="1796" stopIfTrue="1" operator="containsText" text="st">
      <formula>NOT(ISERROR(SEARCH("st",F48)))</formula>
    </cfRule>
    <cfRule type="containsText" dxfId="735" priority="1797" stopIfTrue="1" operator="containsText" text="ut">
      <formula>NOT(ISERROR(SEARCH("ut",F48)))</formula>
    </cfRule>
    <cfRule type="containsText" dxfId="734" priority="1798" stopIfTrue="1" operator="containsText" text="po">
      <formula>NOT(ISERROR(SEARCH("po",F48)))</formula>
    </cfRule>
  </conditionalFormatting>
  <conditionalFormatting sqref="F48">
    <cfRule type="containsText" dxfId="733" priority="1789" stopIfTrue="1" operator="containsText" text="so">
      <formula>NOT(ISERROR(SEARCH("so",F48)))</formula>
    </cfRule>
    <cfRule type="containsText" dxfId="732" priority="1790" stopIfTrue="1" operator="containsText" text="ne">
      <formula>NOT(ISERROR(SEARCH("ne",F48)))</formula>
    </cfRule>
  </conditionalFormatting>
  <conditionalFormatting sqref="E63">
    <cfRule type="expression" dxfId="731" priority="1775" stopIfTrue="1">
      <formula>"&gt;1" ="&lt;8"</formula>
    </cfRule>
  </conditionalFormatting>
  <conditionalFormatting sqref="E65">
    <cfRule type="expression" dxfId="730" priority="1774" stopIfTrue="1">
      <formula>"&gt;1" ="&lt;8"</formula>
    </cfRule>
  </conditionalFormatting>
  <conditionalFormatting sqref="AM63">
    <cfRule type="cellIs" dxfId="729" priority="1772" stopIfTrue="1" operator="lessThan">
      <formula>0</formula>
    </cfRule>
    <cfRule type="notContainsBlanks" dxfId="728" priority="1773">
      <formula>LEN(TRIM(AM63))&gt;0</formula>
    </cfRule>
  </conditionalFormatting>
  <conditionalFormatting sqref="AM65">
    <cfRule type="cellIs" dxfId="727" priority="1770" stopIfTrue="1" operator="lessThan">
      <formula>0</formula>
    </cfRule>
    <cfRule type="notContainsBlanks" dxfId="726" priority="1771">
      <formula>LEN(TRIM(AM65))&gt;0</formula>
    </cfRule>
  </conditionalFormatting>
  <conditionalFormatting sqref="G7:AJ7">
    <cfRule type="expression" dxfId="725" priority="1767" stopIfTrue="1">
      <formula>"&gt;1" ="&lt;8"</formula>
    </cfRule>
  </conditionalFormatting>
  <conditionalFormatting sqref="G8:AJ8">
    <cfRule type="expression" dxfId="724" priority="1766" stopIfTrue="1">
      <formula>"&gt;1" ="&lt;8"</formula>
    </cfRule>
  </conditionalFormatting>
  <conditionalFormatting sqref="G9:AJ9">
    <cfRule type="expression" dxfId="723" priority="1765" stopIfTrue="1">
      <formula>"&gt;1" ="&lt;8"</formula>
    </cfRule>
  </conditionalFormatting>
  <conditionalFormatting sqref="G10:AJ10">
    <cfRule type="expression" dxfId="722" priority="1764" stopIfTrue="1">
      <formula>"&gt;1" ="&lt;8"</formula>
    </cfRule>
  </conditionalFormatting>
  <conditionalFormatting sqref="F15">
    <cfRule type="expression" dxfId="721" priority="1715" stopIfTrue="1">
      <formula>"&gt;1" ="&lt;8"</formula>
    </cfRule>
  </conditionalFormatting>
  <conditionalFormatting sqref="G15:H15">
    <cfRule type="expression" dxfId="720" priority="1714" stopIfTrue="1">
      <formula>"&gt;1" ="&lt;8"</formula>
    </cfRule>
  </conditionalFormatting>
  <conditionalFormatting sqref="F15:H15">
    <cfRule type="notContainsBlanks" dxfId="719" priority="1713" stopIfTrue="1">
      <formula>LEN(TRIM(F15))&gt;0</formula>
    </cfRule>
  </conditionalFormatting>
  <conditionalFormatting sqref="F15">
    <cfRule type="expression" dxfId="718" priority="1712" stopIfTrue="1">
      <formula>"&gt;1" ="&lt;8"</formula>
    </cfRule>
  </conditionalFormatting>
  <conditionalFormatting sqref="G15:H15">
    <cfRule type="expression" dxfId="717" priority="1711" stopIfTrue="1">
      <formula>"&gt;1" ="&lt;8"</formula>
    </cfRule>
  </conditionalFormatting>
  <conditionalFormatting sqref="F23">
    <cfRule type="expression" dxfId="716" priority="1661" stopIfTrue="1">
      <formula>"&gt;1" ="&lt;8"</formula>
    </cfRule>
  </conditionalFormatting>
  <conditionalFormatting sqref="F23:AJ23">
    <cfRule type="notContainsBlanks" dxfId="715" priority="1660" stopIfTrue="1">
      <formula>LEN(TRIM(F23))&gt;0</formula>
    </cfRule>
  </conditionalFormatting>
  <conditionalFormatting sqref="F23">
    <cfRule type="expression" dxfId="714" priority="1659" stopIfTrue="1">
      <formula>"&gt;1" ="&lt;8"</formula>
    </cfRule>
  </conditionalFormatting>
  <conditionalFormatting sqref="F23:AJ23">
    <cfRule type="expression" dxfId="713" priority="1658">
      <formula>COUNTIF(F17,"&gt;4")</formula>
    </cfRule>
  </conditionalFormatting>
  <conditionalFormatting sqref="G23:AJ23">
    <cfRule type="expression" dxfId="712" priority="1657" stopIfTrue="1">
      <formula>"&gt;1" ="&lt;8"</formula>
    </cfRule>
  </conditionalFormatting>
  <conditionalFormatting sqref="G23:AJ23">
    <cfRule type="expression" dxfId="711" priority="1656" stopIfTrue="1">
      <formula>"&gt;1" ="&lt;8"</formula>
    </cfRule>
  </conditionalFormatting>
  <conditionalFormatting sqref="H7:AJ10">
    <cfRule type="expression" dxfId="710" priority="1652" stopIfTrue="1">
      <formula>"&gt;1" ="&lt;8"</formula>
    </cfRule>
  </conditionalFormatting>
  <conditionalFormatting sqref="F7:AJ10">
    <cfRule type="expression" dxfId="709" priority="1650" stopIfTrue="1">
      <formula>"&gt;1" ="&lt;8"</formula>
    </cfRule>
  </conditionalFormatting>
  <conditionalFormatting sqref="G7:G10">
    <cfRule type="expression" dxfId="708" priority="1648" stopIfTrue="1">
      <formula>"&gt;1" ="&lt;8"</formula>
    </cfRule>
  </conditionalFormatting>
  <conditionalFormatting sqref="F7:AJ10">
    <cfRule type="expression" dxfId="707" priority="1571" stopIfTrue="1">
      <formula>"&gt;1" ="&lt;8"</formula>
    </cfRule>
  </conditionalFormatting>
  <conditionalFormatting sqref="G7:G10">
    <cfRule type="expression" dxfId="706" priority="1569" stopIfTrue="1">
      <formula>"&gt;1" ="&lt;8"</formula>
    </cfRule>
  </conditionalFormatting>
  <conditionalFormatting sqref="H7:AJ10">
    <cfRule type="expression" dxfId="705" priority="1565" stopIfTrue="1">
      <formula>"&gt;1" ="&lt;8"</formula>
    </cfRule>
  </conditionalFormatting>
  <conditionalFormatting sqref="H7:AJ7">
    <cfRule type="expression" dxfId="704" priority="1533" stopIfTrue="1">
      <formula>"&gt;1" ="&lt;8"</formula>
    </cfRule>
  </conditionalFormatting>
  <conditionalFormatting sqref="H7:AJ7">
    <cfRule type="expression" dxfId="703" priority="1531" stopIfTrue="1">
      <formula>"&gt;1" ="&lt;8"</formula>
    </cfRule>
  </conditionalFormatting>
  <conditionalFormatting sqref="H8:AJ8">
    <cfRule type="expression" dxfId="702" priority="1528" stopIfTrue="1">
      <formula>"&gt;1" ="&lt;8"</formula>
    </cfRule>
  </conditionalFormatting>
  <conditionalFormatting sqref="H8:AJ8">
    <cfRule type="expression" dxfId="701" priority="1526" stopIfTrue="1">
      <formula>"&gt;1" ="&lt;8"</formula>
    </cfRule>
  </conditionalFormatting>
  <conditionalFormatting sqref="F9">
    <cfRule type="expression" dxfId="700" priority="1523" stopIfTrue="1">
      <formula>"&gt;1" ="&lt;8"</formula>
    </cfRule>
  </conditionalFormatting>
  <conditionalFormatting sqref="F9">
    <cfRule type="expression" dxfId="699" priority="1522" stopIfTrue="1">
      <formula>"&gt;1" ="&lt;8"</formula>
    </cfRule>
  </conditionalFormatting>
  <conditionalFormatting sqref="G9:AJ9">
    <cfRule type="expression" dxfId="698" priority="1521" stopIfTrue="1">
      <formula>"&gt;1" ="&lt;8"</formula>
    </cfRule>
  </conditionalFormatting>
  <conditionalFormatting sqref="G9:AJ9">
    <cfRule type="expression" dxfId="697" priority="1520" stopIfTrue="1">
      <formula>"&gt;1" ="&lt;8"</formula>
    </cfRule>
  </conditionalFormatting>
  <conditionalFormatting sqref="H9:AJ9">
    <cfRule type="expression" dxfId="696" priority="1519" stopIfTrue="1">
      <formula>"&gt;1" ="&lt;8"</formula>
    </cfRule>
  </conditionalFormatting>
  <conditionalFormatting sqref="H9:AJ9">
    <cfRule type="expression" dxfId="695" priority="1517" stopIfTrue="1">
      <formula>"&gt;1" ="&lt;8"</formula>
    </cfRule>
  </conditionalFormatting>
  <conditionalFormatting sqref="F10">
    <cfRule type="expression" dxfId="694" priority="1514" stopIfTrue="1">
      <formula>"&gt;1" ="&lt;8"</formula>
    </cfRule>
  </conditionalFormatting>
  <conditionalFormatting sqref="F10">
    <cfRule type="expression" dxfId="693" priority="1513" stopIfTrue="1">
      <formula>"&gt;1" ="&lt;8"</formula>
    </cfRule>
  </conditionalFormatting>
  <conditionalFormatting sqref="G10:AJ10">
    <cfRule type="expression" dxfId="692" priority="1512" stopIfTrue="1">
      <formula>"&gt;1" ="&lt;8"</formula>
    </cfRule>
  </conditionalFormatting>
  <conditionalFormatting sqref="G10:AJ10">
    <cfRule type="expression" dxfId="691" priority="1511" stopIfTrue="1">
      <formula>"&gt;1" ="&lt;8"</formula>
    </cfRule>
  </conditionalFormatting>
  <conditionalFormatting sqref="H10:AJ10">
    <cfRule type="expression" dxfId="690" priority="1510" stopIfTrue="1">
      <formula>"&gt;1" ="&lt;8"</formula>
    </cfRule>
  </conditionalFormatting>
  <conditionalFormatting sqref="H10:AJ10">
    <cfRule type="expression" dxfId="689" priority="1508" stopIfTrue="1">
      <formula>"&gt;1" ="&lt;8"</formula>
    </cfRule>
  </conditionalFormatting>
  <conditionalFormatting sqref="F7:AJ10">
    <cfRule type="expression" dxfId="688" priority="1351" stopIfTrue="1">
      <formula>"&gt;1" ="&lt;8"</formula>
    </cfRule>
  </conditionalFormatting>
  <conditionalFormatting sqref="F7:AJ10">
    <cfRule type="expression" dxfId="687" priority="1348" stopIfTrue="1">
      <formula>"&gt;1" ="&lt;8"</formula>
    </cfRule>
  </conditionalFormatting>
  <conditionalFormatting sqref="G15:H15">
    <cfRule type="expression" dxfId="686" priority="1177" stopIfTrue="1">
      <formula>"&gt;1" ="&lt;8"</formula>
    </cfRule>
  </conditionalFormatting>
  <conditionalFormatting sqref="G15:H15">
    <cfRule type="expression" dxfId="685" priority="1176" stopIfTrue="1">
      <formula>"&gt;1" ="&lt;8"</formula>
    </cfRule>
  </conditionalFormatting>
  <conditionalFormatting sqref="G18:AJ18">
    <cfRule type="expression" dxfId="684" priority="1161" stopIfTrue="1">
      <formula>"&gt;1" ="&lt;8"</formula>
    </cfRule>
  </conditionalFormatting>
  <conditionalFormatting sqref="G18:AJ18">
    <cfRule type="expression" dxfId="683" priority="1160" stopIfTrue="1">
      <formula>"&gt;1" ="&lt;8"</formula>
    </cfRule>
  </conditionalFormatting>
  <conditionalFormatting sqref="F19">
    <cfRule type="expression" dxfId="682" priority="1159" stopIfTrue="1">
      <formula>"&gt;1" ="&lt;8"</formula>
    </cfRule>
  </conditionalFormatting>
  <conditionalFormatting sqref="G19:AJ19">
    <cfRule type="expression" dxfId="681" priority="1158" stopIfTrue="1">
      <formula>"&gt;1" ="&lt;8"</formula>
    </cfRule>
  </conditionalFormatting>
  <conditionalFormatting sqref="F19:AJ19">
    <cfRule type="notContainsBlanks" dxfId="680" priority="1157" stopIfTrue="1">
      <formula>LEN(TRIM(F19))&gt;0</formula>
    </cfRule>
  </conditionalFormatting>
  <conditionalFormatting sqref="F19">
    <cfRule type="expression" dxfId="679" priority="1156" stopIfTrue="1">
      <formula>"&gt;1" ="&lt;8"</formula>
    </cfRule>
  </conditionalFormatting>
  <conditionalFormatting sqref="G19:AJ19">
    <cfRule type="expression" dxfId="678" priority="1155" stopIfTrue="1">
      <formula>"&gt;1" ="&lt;8"</formula>
    </cfRule>
  </conditionalFormatting>
  <conditionalFormatting sqref="G19:AJ19">
    <cfRule type="expression" dxfId="677" priority="1154" stopIfTrue="1">
      <formula>"&gt;1" ="&lt;8"</formula>
    </cfRule>
  </conditionalFormatting>
  <conditionalFormatting sqref="G20:AJ20">
    <cfRule type="expression" dxfId="676" priority="1153" stopIfTrue="1">
      <formula>"&gt;1" ="&lt;8"</formula>
    </cfRule>
  </conditionalFormatting>
  <conditionalFormatting sqref="G20:AJ20">
    <cfRule type="expression" dxfId="675" priority="1152" stopIfTrue="1">
      <formula>"&gt;1" ="&lt;8"</formula>
    </cfRule>
  </conditionalFormatting>
  <conditionalFormatting sqref="G21:AJ21">
    <cfRule type="expression" dxfId="674" priority="1151" stopIfTrue="1">
      <formula>"&gt;1" ="&lt;8"</formula>
    </cfRule>
  </conditionalFormatting>
  <conditionalFormatting sqref="G21:AJ21">
    <cfRule type="expression" dxfId="673" priority="1150" stopIfTrue="1">
      <formula>"&gt;1" ="&lt;8"</formula>
    </cfRule>
  </conditionalFormatting>
  <conditionalFormatting sqref="G22:AJ22">
    <cfRule type="expression" dxfId="672" priority="1149" stopIfTrue="1">
      <formula>"&gt;1" ="&lt;8"</formula>
    </cfRule>
  </conditionalFormatting>
  <conditionalFormatting sqref="G22:AJ22">
    <cfRule type="expression" dxfId="671" priority="1148" stopIfTrue="1">
      <formula>"&gt;1" ="&lt;8"</formula>
    </cfRule>
  </conditionalFormatting>
  <conditionalFormatting sqref="G23:AJ23">
    <cfRule type="expression" dxfId="670" priority="1147" stopIfTrue="1">
      <formula>"&gt;1" ="&lt;8"</formula>
    </cfRule>
  </conditionalFormatting>
  <conditionalFormatting sqref="G23:AJ23">
    <cfRule type="expression" dxfId="669" priority="1146" stopIfTrue="1">
      <formula>"&gt;1" ="&lt;8"</formula>
    </cfRule>
  </conditionalFormatting>
  <conditionalFormatting sqref="F40">
    <cfRule type="expression" dxfId="668" priority="1145" stopIfTrue="1">
      <formula>"&gt;1" ="&lt;8"</formula>
    </cfRule>
  </conditionalFormatting>
  <conditionalFormatting sqref="G40:AJ40">
    <cfRule type="expression" dxfId="667" priority="1144" stopIfTrue="1">
      <formula>"&gt;1" ="&lt;8"</formula>
    </cfRule>
  </conditionalFormatting>
  <conditionalFormatting sqref="F40:AJ40">
    <cfRule type="notContainsBlanks" dxfId="666" priority="1143" stopIfTrue="1">
      <formula>LEN(TRIM(F40))&gt;0</formula>
    </cfRule>
  </conditionalFormatting>
  <conditionalFormatting sqref="F40">
    <cfRule type="expression" dxfId="665" priority="1142" stopIfTrue="1">
      <formula>"&gt;1" ="&lt;8"</formula>
    </cfRule>
  </conditionalFormatting>
  <conditionalFormatting sqref="F42:F44">
    <cfRule type="expression" dxfId="664" priority="1141" stopIfTrue="1">
      <formula>"&gt;1" ="&lt;8"</formula>
    </cfRule>
  </conditionalFormatting>
  <conditionalFormatting sqref="F42:AJ44">
    <cfRule type="notContainsBlanks" dxfId="663" priority="1140" stopIfTrue="1">
      <formula>LEN(TRIM(F42))&gt;0</formula>
    </cfRule>
  </conditionalFormatting>
  <conditionalFormatting sqref="F42:F44">
    <cfRule type="expression" dxfId="662" priority="1139" stopIfTrue="1">
      <formula>"&gt;1" ="&lt;8"</formula>
    </cfRule>
  </conditionalFormatting>
  <conditionalFormatting sqref="G44:AJ44">
    <cfRule type="expression" dxfId="661" priority="1138" stopIfTrue="1">
      <formula>"&gt;1" ="&lt;8"</formula>
    </cfRule>
  </conditionalFormatting>
  <conditionalFormatting sqref="G44:AJ44">
    <cfRule type="expression" dxfId="660" priority="1137" stopIfTrue="1">
      <formula>"&gt;1" ="&lt;8"</formula>
    </cfRule>
  </conditionalFormatting>
  <conditionalFormatting sqref="G43:AJ43">
    <cfRule type="expression" dxfId="659" priority="1136" stopIfTrue="1">
      <formula>"&gt;1" ="&lt;8"</formula>
    </cfRule>
  </conditionalFormatting>
  <conditionalFormatting sqref="G43:AJ43">
    <cfRule type="expression" dxfId="658" priority="1135" stopIfTrue="1">
      <formula>"&gt;1" ="&lt;8"</formula>
    </cfRule>
  </conditionalFormatting>
  <conditionalFormatting sqref="F45">
    <cfRule type="expression" dxfId="657" priority="1134" stopIfTrue="1">
      <formula>"&gt;1" ="&lt;8"</formula>
    </cfRule>
  </conditionalFormatting>
  <conditionalFormatting sqref="F45:AJ45">
    <cfRule type="notContainsBlanks" dxfId="656" priority="1133" stopIfTrue="1">
      <formula>LEN(TRIM(F45))&gt;0</formula>
    </cfRule>
  </conditionalFormatting>
  <conditionalFormatting sqref="F45">
    <cfRule type="expression" dxfId="655" priority="1132" stopIfTrue="1">
      <formula>"&gt;1" ="&lt;8"</formula>
    </cfRule>
  </conditionalFormatting>
  <conditionalFormatting sqref="F45:AJ45">
    <cfRule type="expression" dxfId="654" priority="1131">
      <formula>COUNTIF(F39,"&gt;4")</formula>
    </cfRule>
  </conditionalFormatting>
  <conditionalFormatting sqref="G45:AJ45">
    <cfRule type="expression" dxfId="653" priority="1130" stopIfTrue="1">
      <formula>"&gt;1" ="&lt;8"</formula>
    </cfRule>
  </conditionalFormatting>
  <conditionalFormatting sqref="G45:AJ45">
    <cfRule type="expression" dxfId="652" priority="1129" stopIfTrue="1">
      <formula>"&gt;1" ="&lt;8"</formula>
    </cfRule>
  </conditionalFormatting>
  <conditionalFormatting sqref="G40:AJ40">
    <cfRule type="expression" dxfId="651" priority="1128" stopIfTrue="1">
      <formula>"&gt;1" ="&lt;8"</formula>
    </cfRule>
  </conditionalFormatting>
  <conditionalFormatting sqref="G40:AJ40">
    <cfRule type="expression" dxfId="650" priority="1127" stopIfTrue="1">
      <formula>"&gt;1" ="&lt;8"</formula>
    </cfRule>
  </conditionalFormatting>
  <conditionalFormatting sqref="F41">
    <cfRule type="expression" dxfId="649" priority="1126" stopIfTrue="1">
      <formula>"&gt;1" ="&lt;8"</formula>
    </cfRule>
  </conditionalFormatting>
  <conditionalFormatting sqref="G41:AJ41">
    <cfRule type="expression" dxfId="648" priority="1125" stopIfTrue="1">
      <formula>"&gt;1" ="&lt;8"</formula>
    </cfRule>
  </conditionalFormatting>
  <conditionalFormatting sqref="F41:AJ41">
    <cfRule type="notContainsBlanks" dxfId="647" priority="1124" stopIfTrue="1">
      <formula>LEN(TRIM(F41))&gt;0</formula>
    </cfRule>
  </conditionalFormatting>
  <conditionalFormatting sqref="F41">
    <cfRule type="expression" dxfId="646" priority="1123" stopIfTrue="1">
      <formula>"&gt;1" ="&lt;8"</formula>
    </cfRule>
  </conditionalFormatting>
  <conditionalFormatting sqref="G41:AJ41">
    <cfRule type="expression" dxfId="645" priority="1122" stopIfTrue="1">
      <formula>"&gt;1" ="&lt;8"</formula>
    </cfRule>
  </conditionalFormatting>
  <conditionalFormatting sqref="G41:AJ41">
    <cfRule type="expression" dxfId="644" priority="1121" stopIfTrue="1">
      <formula>"&gt;1" ="&lt;8"</formula>
    </cfRule>
  </conditionalFormatting>
  <conditionalFormatting sqref="G42:AJ42">
    <cfRule type="expression" dxfId="643" priority="1120" stopIfTrue="1">
      <formula>"&gt;1" ="&lt;8"</formula>
    </cfRule>
  </conditionalFormatting>
  <conditionalFormatting sqref="G42:AJ42">
    <cfRule type="expression" dxfId="642" priority="1119" stopIfTrue="1">
      <formula>"&gt;1" ="&lt;8"</formula>
    </cfRule>
  </conditionalFormatting>
  <conditionalFormatting sqref="G43:AJ43">
    <cfRule type="expression" dxfId="641" priority="1118" stopIfTrue="1">
      <formula>"&gt;1" ="&lt;8"</formula>
    </cfRule>
  </conditionalFormatting>
  <conditionalFormatting sqref="G43:AJ43">
    <cfRule type="expression" dxfId="640" priority="1117" stopIfTrue="1">
      <formula>"&gt;1" ="&lt;8"</formula>
    </cfRule>
  </conditionalFormatting>
  <conditionalFormatting sqref="G44:AJ44">
    <cfRule type="expression" dxfId="639" priority="1116" stopIfTrue="1">
      <formula>"&gt;1" ="&lt;8"</formula>
    </cfRule>
  </conditionalFormatting>
  <conditionalFormatting sqref="G44:AJ44">
    <cfRule type="expression" dxfId="638" priority="1115" stopIfTrue="1">
      <formula>"&gt;1" ="&lt;8"</formula>
    </cfRule>
  </conditionalFormatting>
  <conditionalFormatting sqref="G45:AJ45">
    <cfRule type="expression" dxfId="637" priority="1114" stopIfTrue="1">
      <formula>"&gt;1" ="&lt;8"</formula>
    </cfRule>
  </conditionalFormatting>
  <conditionalFormatting sqref="G45:AJ45">
    <cfRule type="expression" dxfId="636" priority="1113" stopIfTrue="1">
      <formula>"&gt;1" ="&lt;8"</formula>
    </cfRule>
  </conditionalFormatting>
  <conditionalFormatting sqref="F62">
    <cfRule type="expression" dxfId="635" priority="1112" stopIfTrue="1">
      <formula>"&gt;1" ="&lt;8"</formula>
    </cfRule>
  </conditionalFormatting>
  <conditionalFormatting sqref="G62:AJ62">
    <cfRule type="expression" dxfId="634" priority="1111" stopIfTrue="1">
      <formula>"&gt;1" ="&lt;8"</formula>
    </cfRule>
  </conditionalFormatting>
  <conditionalFormatting sqref="F62:AJ62">
    <cfRule type="notContainsBlanks" dxfId="633" priority="1110" stopIfTrue="1">
      <formula>LEN(TRIM(F62))&gt;0</formula>
    </cfRule>
  </conditionalFormatting>
  <conditionalFormatting sqref="F62">
    <cfRule type="expression" dxfId="632" priority="1109" stopIfTrue="1">
      <formula>"&gt;1" ="&lt;8"</formula>
    </cfRule>
  </conditionalFormatting>
  <conditionalFormatting sqref="F64:F66">
    <cfRule type="expression" dxfId="631" priority="1108" stopIfTrue="1">
      <formula>"&gt;1" ="&lt;8"</formula>
    </cfRule>
  </conditionalFormatting>
  <conditionalFormatting sqref="F64:AJ66">
    <cfRule type="notContainsBlanks" dxfId="630" priority="1107" stopIfTrue="1">
      <formula>LEN(TRIM(F64))&gt;0</formula>
    </cfRule>
  </conditionalFormatting>
  <conditionalFormatting sqref="F64:F66">
    <cfRule type="expression" dxfId="629" priority="1106" stopIfTrue="1">
      <formula>"&gt;1" ="&lt;8"</formula>
    </cfRule>
  </conditionalFormatting>
  <conditionalFormatting sqref="G66:AJ66">
    <cfRule type="expression" dxfId="628" priority="1105" stopIfTrue="1">
      <formula>"&gt;1" ="&lt;8"</formula>
    </cfRule>
  </conditionalFormatting>
  <conditionalFormatting sqref="G66:AJ66">
    <cfRule type="expression" dxfId="627" priority="1104" stopIfTrue="1">
      <formula>"&gt;1" ="&lt;8"</formula>
    </cfRule>
  </conditionalFormatting>
  <conditionalFormatting sqref="G65:AJ65">
    <cfRule type="expression" dxfId="626" priority="1103" stopIfTrue="1">
      <formula>"&gt;1" ="&lt;8"</formula>
    </cfRule>
  </conditionalFormatting>
  <conditionalFormatting sqref="G65:AJ65">
    <cfRule type="expression" dxfId="625" priority="1102" stopIfTrue="1">
      <formula>"&gt;1" ="&lt;8"</formula>
    </cfRule>
  </conditionalFormatting>
  <conditionalFormatting sqref="F67">
    <cfRule type="expression" dxfId="624" priority="1101" stopIfTrue="1">
      <formula>"&gt;1" ="&lt;8"</formula>
    </cfRule>
  </conditionalFormatting>
  <conditionalFormatting sqref="F67:AJ67">
    <cfRule type="notContainsBlanks" dxfId="623" priority="1100" stopIfTrue="1">
      <formula>LEN(TRIM(F67))&gt;0</formula>
    </cfRule>
  </conditionalFormatting>
  <conditionalFormatting sqref="F67">
    <cfRule type="expression" dxfId="622" priority="1099" stopIfTrue="1">
      <formula>"&gt;1" ="&lt;8"</formula>
    </cfRule>
  </conditionalFormatting>
  <conditionalFormatting sqref="F67:AJ67">
    <cfRule type="expression" dxfId="621" priority="1098">
      <formula>COUNTIF(F61,"&gt;4")</formula>
    </cfRule>
  </conditionalFormatting>
  <conditionalFormatting sqref="G67:AJ67">
    <cfRule type="expression" dxfId="620" priority="1097" stopIfTrue="1">
      <formula>"&gt;1" ="&lt;8"</formula>
    </cfRule>
  </conditionalFormatting>
  <conditionalFormatting sqref="G67:AJ67">
    <cfRule type="expression" dxfId="619" priority="1096" stopIfTrue="1">
      <formula>"&gt;1" ="&lt;8"</formula>
    </cfRule>
  </conditionalFormatting>
  <conditionalFormatting sqref="G62:AJ62">
    <cfRule type="expression" dxfId="618" priority="1095" stopIfTrue="1">
      <formula>"&gt;1" ="&lt;8"</formula>
    </cfRule>
  </conditionalFormatting>
  <conditionalFormatting sqref="G62:AJ62">
    <cfRule type="expression" dxfId="617" priority="1094" stopIfTrue="1">
      <formula>"&gt;1" ="&lt;8"</formula>
    </cfRule>
  </conditionalFormatting>
  <conditionalFormatting sqref="F63">
    <cfRule type="expression" dxfId="616" priority="1093" stopIfTrue="1">
      <formula>"&gt;1" ="&lt;8"</formula>
    </cfRule>
  </conditionalFormatting>
  <conditionalFormatting sqref="G63:AJ63">
    <cfRule type="expression" dxfId="615" priority="1092" stopIfTrue="1">
      <formula>"&gt;1" ="&lt;8"</formula>
    </cfRule>
  </conditionalFormatting>
  <conditionalFormatting sqref="F63:AJ63">
    <cfRule type="notContainsBlanks" dxfId="614" priority="1091" stopIfTrue="1">
      <formula>LEN(TRIM(F63))&gt;0</formula>
    </cfRule>
  </conditionalFormatting>
  <conditionalFormatting sqref="F63">
    <cfRule type="expression" dxfId="613" priority="1090" stopIfTrue="1">
      <formula>"&gt;1" ="&lt;8"</formula>
    </cfRule>
  </conditionalFormatting>
  <conditionalFormatting sqref="G63:AJ63">
    <cfRule type="expression" dxfId="612" priority="1089" stopIfTrue="1">
      <formula>"&gt;1" ="&lt;8"</formula>
    </cfRule>
  </conditionalFormatting>
  <conditionalFormatting sqref="G63:AJ63">
    <cfRule type="expression" dxfId="611" priority="1088" stopIfTrue="1">
      <formula>"&gt;1" ="&lt;8"</formula>
    </cfRule>
  </conditionalFormatting>
  <conditionalFormatting sqref="G64:AJ64">
    <cfRule type="expression" dxfId="610" priority="1087" stopIfTrue="1">
      <formula>"&gt;1" ="&lt;8"</formula>
    </cfRule>
  </conditionalFormatting>
  <conditionalFormatting sqref="G64:AJ64">
    <cfRule type="expression" dxfId="609" priority="1086" stopIfTrue="1">
      <formula>"&gt;1" ="&lt;8"</formula>
    </cfRule>
  </conditionalFormatting>
  <conditionalFormatting sqref="G65:AJ65">
    <cfRule type="expression" dxfId="608" priority="1085" stopIfTrue="1">
      <formula>"&gt;1" ="&lt;8"</formula>
    </cfRule>
  </conditionalFormatting>
  <conditionalFormatting sqref="G65:AJ65">
    <cfRule type="expression" dxfId="607" priority="1084" stopIfTrue="1">
      <formula>"&gt;1" ="&lt;8"</formula>
    </cfRule>
  </conditionalFormatting>
  <conditionalFormatting sqref="G66:AJ66">
    <cfRule type="expression" dxfId="606" priority="1083" stopIfTrue="1">
      <formula>"&gt;1" ="&lt;8"</formula>
    </cfRule>
  </conditionalFormatting>
  <conditionalFormatting sqref="G66:AJ66">
    <cfRule type="expression" dxfId="605" priority="1082" stopIfTrue="1">
      <formula>"&gt;1" ="&lt;8"</formula>
    </cfRule>
  </conditionalFormatting>
  <conditionalFormatting sqref="G67:AJ67">
    <cfRule type="expression" dxfId="604" priority="1081" stopIfTrue="1">
      <formula>"&gt;1" ="&lt;8"</formula>
    </cfRule>
  </conditionalFormatting>
  <conditionalFormatting sqref="G67:AJ67">
    <cfRule type="expression" dxfId="603" priority="1080" stopIfTrue="1">
      <formula>"&gt;1" ="&lt;8"</formula>
    </cfRule>
  </conditionalFormatting>
  <conditionalFormatting sqref="G4:AJ4">
    <cfRule type="expression" dxfId="602" priority="1056" stopIfTrue="1">
      <formula>#REF!="áno"</formula>
    </cfRule>
    <cfRule type="containsText" dxfId="601" priority="1057" stopIfTrue="1" operator="containsText" text="po">
      <formula>NOT(ISERROR(SEARCH("po",G4)))</formula>
    </cfRule>
    <cfRule type="containsText" dxfId="600" priority="1058" stopIfTrue="1" operator="containsText" text="ut">
      <formula>NOT(ISERROR(SEARCH("ut",G4)))</formula>
    </cfRule>
    <cfRule type="containsText" dxfId="599" priority="1059" stopIfTrue="1" operator="containsText" text="st">
      <formula>NOT(ISERROR(SEARCH("st",G4)))</formula>
    </cfRule>
    <cfRule type="containsText" dxfId="598" priority="1060" stopIfTrue="1" operator="containsText" text="št">
      <formula>NOT(ISERROR(SEARCH("št",G4)))</formula>
    </cfRule>
    <cfRule type="containsText" dxfId="597" priority="1061" stopIfTrue="1" operator="containsText" text="pi">
      <formula>NOT(ISERROR(SEARCH("pi",G4)))</formula>
    </cfRule>
  </conditionalFormatting>
  <conditionalFormatting sqref="G4:AJ4">
    <cfRule type="containsText" dxfId="596" priority="1062" stopIfTrue="1" operator="containsText" text="so">
      <formula>NOT(ISERROR(SEARCH("so",G4)))</formula>
    </cfRule>
    <cfRule type="containsText" dxfId="595" priority="1063" stopIfTrue="1" operator="containsText" text="ne">
      <formula>NOT(ISERROR(SEARCH("ne",G4)))</formula>
    </cfRule>
  </conditionalFormatting>
  <conditionalFormatting sqref="G26:AJ26">
    <cfRule type="expression" dxfId="594" priority="1049" stopIfTrue="1">
      <formula>#REF!="áno"</formula>
    </cfRule>
    <cfRule type="containsText" dxfId="593" priority="1050" stopIfTrue="1" operator="containsText" text="pi">
      <formula>NOT(ISERROR(SEARCH("pi",G26)))</formula>
    </cfRule>
    <cfRule type="containsText" dxfId="592" priority="1051" stopIfTrue="1" operator="containsText" text="št">
      <formula>NOT(ISERROR(SEARCH("št",G26)))</formula>
    </cfRule>
    <cfRule type="containsText" dxfId="591" priority="1052" stopIfTrue="1" operator="containsText" text="st">
      <formula>NOT(ISERROR(SEARCH("st",G26)))</formula>
    </cfRule>
    <cfRule type="containsText" dxfId="590" priority="1053" stopIfTrue="1" operator="containsText" text="ut">
      <formula>NOT(ISERROR(SEARCH("ut",G26)))</formula>
    </cfRule>
    <cfRule type="containsText" dxfId="589" priority="1054" stopIfTrue="1" operator="containsText" text="po">
      <formula>NOT(ISERROR(SEARCH("po",G26)))</formula>
    </cfRule>
  </conditionalFormatting>
  <conditionalFormatting sqref="G26:AJ26">
    <cfRule type="containsText" dxfId="588" priority="1047" stopIfTrue="1" operator="containsText" text="so">
      <formula>NOT(ISERROR(SEARCH("so",G26)))</formula>
    </cfRule>
    <cfRule type="containsText" dxfId="587" priority="1048" stopIfTrue="1" operator="containsText" text="ne">
      <formula>NOT(ISERROR(SEARCH("ne",G26)))</formula>
    </cfRule>
  </conditionalFormatting>
  <conditionalFormatting sqref="G48:AJ48">
    <cfRule type="expression" dxfId="586" priority="1040" stopIfTrue="1">
      <formula>#REF!="áno"</formula>
    </cfRule>
    <cfRule type="containsText" dxfId="585" priority="1041" stopIfTrue="1" operator="containsText" text="pi">
      <formula>NOT(ISERROR(SEARCH("pi",G48)))</formula>
    </cfRule>
    <cfRule type="containsText" dxfId="584" priority="1042" stopIfTrue="1" operator="containsText" text="št">
      <formula>NOT(ISERROR(SEARCH("št",G48)))</formula>
    </cfRule>
    <cfRule type="containsText" dxfId="583" priority="1043" stopIfTrue="1" operator="containsText" text="st">
      <formula>NOT(ISERROR(SEARCH("st",G48)))</formula>
    </cfRule>
    <cfRule type="containsText" dxfId="582" priority="1044" stopIfTrue="1" operator="containsText" text="ut">
      <formula>NOT(ISERROR(SEARCH("ut",G48)))</formula>
    </cfRule>
    <cfRule type="containsText" dxfId="581" priority="1045" stopIfTrue="1" operator="containsText" text="po">
      <formula>NOT(ISERROR(SEARCH("po",G48)))</formula>
    </cfRule>
  </conditionalFormatting>
  <conditionalFormatting sqref="G48:AJ48">
    <cfRule type="containsText" dxfId="580" priority="1038" stopIfTrue="1" operator="containsText" text="so">
      <formula>NOT(ISERROR(SEARCH("so",G48)))</formula>
    </cfRule>
    <cfRule type="containsText" dxfId="579" priority="1039" stopIfTrue="1" operator="containsText" text="ne">
      <formula>NOT(ISERROR(SEARCH("ne",G48)))</formula>
    </cfRule>
  </conditionalFormatting>
  <conditionalFormatting sqref="G11:AJ11">
    <cfRule type="cellIs" dxfId="578" priority="1036" stopIfTrue="1" operator="greaterThan">
      <formula>$V$3</formula>
    </cfRule>
  </conditionalFormatting>
  <conditionalFormatting sqref="F12:H12">
    <cfRule type="expression" dxfId="577" priority="866" stopIfTrue="1">
      <formula>"&gt;1" ="&lt;8"</formula>
    </cfRule>
  </conditionalFormatting>
  <conditionalFormatting sqref="F13">
    <cfRule type="expression" dxfId="576" priority="865" stopIfTrue="1">
      <formula>"&gt;1" ="&lt;8"</formula>
    </cfRule>
  </conditionalFormatting>
  <conditionalFormatting sqref="F14">
    <cfRule type="expression" dxfId="575" priority="864" stopIfTrue="1">
      <formula>"&gt;1" ="&lt;8"</formula>
    </cfRule>
  </conditionalFormatting>
  <conditionalFormatting sqref="G12:H14">
    <cfRule type="expression" dxfId="574" priority="863" stopIfTrue="1">
      <formula>"&gt;1" ="&lt;8"</formula>
    </cfRule>
  </conditionalFormatting>
  <conditionalFormatting sqref="G13:H14">
    <cfRule type="expression" dxfId="573" priority="862" stopIfTrue="1">
      <formula>"&gt;1" ="&lt;8"</formula>
    </cfRule>
  </conditionalFormatting>
  <conditionalFormatting sqref="F12:H14">
    <cfRule type="notContainsBlanks" dxfId="572" priority="861" stopIfTrue="1">
      <formula>LEN(TRIM(F12))&gt;0</formula>
    </cfRule>
  </conditionalFormatting>
  <conditionalFormatting sqref="F13:F14">
    <cfRule type="expression" dxfId="571" priority="860" stopIfTrue="1">
      <formula>"&gt;1" ="&lt;8"</formula>
    </cfRule>
  </conditionalFormatting>
  <conditionalFormatting sqref="G13:H14">
    <cfRule type="expression" dxfId="570" priority="859" stopIfTrue="1">
      <formula>"&gt;1" ="&lt;8"</formula>
    </cfRule>
  </conditionalFormatting>
  <conditionalFormatting sqref="F13">
    <cfRule type="expression" dxfId="569" priority="858" stopIfTrue="1">
      <formula>"&gt;1" ="&lt;8"</formula>
    </cfRule>
  </conditionalFormatting>
  <conditionalFormatting sqref="G13:H13">
    <cfRule type="expression" dxfId="568" priority="857" stopIfTrue="1">
      <formula>"&gt;1" ="&lt;8"</formula>
    </cfRule>
  </conditionalFormatting>
  <conditionalFormatting sqref="F14">
    <cfRule type="expression" dxfId="567" priority="856" stopIfTrue="1">
      <formula>"&gt;1" ="&lt;8"</formula>
    </cfRule>
  </conditionalFormatting>
  <conditionalFormatting sqref="G14:H14">
    <cfRule type="expression" dxfId="566" priority="855" stopIfTrue="1">
      <formula>"&gt;1" ="&lt;8"</formula>
    </cfRule>
  </conditionalFormatting>
  <conditionalFormatting sqref="G13:H13">
    <cfRule type="expression" dxfId="565" priority="854" stopIfTrue="1">
      <formula>"&gt;1" ="&lt;8"</formula>
    </cfRule>
  </conditionalFormatting>
  <conditionalFormatting sqref="G14:H14">
    <cfRule type="expression" dxfId="564" priority="853" stopIfTrue="1">
      <formula>"&gt;1" ="&lt;8"</formula>
    </cfRule>
  </conditionalFormatting>
  <conditionalFormatting sqref="G12">
    <cfRule type="expression" dxfId="563" priority="851" stopIfTrue="1">
      <formula>"&gt;1" ="&lt;8"</formula>
    </cfRule>
  </conditionalFormatting>
  <conditionalFormatting sqref="H12:H14">
    <cfRule type="expression" dxfId="562" priority="849" stopIfTrue="1">
      <formula>"&gt;1" ="&lt;8"</formula>
    </cfRule>
  </conditionalFormatting>
  <conditionalFormatting sqref="F13:H14">
    <cfRule type="expression" dxfId="561" priority="847" stopIfTrue="1">
      <formula>"&gt;1" ="&lt;8"</formula>
    </cfRule>
  </conditionalFormatting>
  <conditionalFormatting sqref="G13:G14">
    <cfRule type="expression" dxfId="560" priority="845" stopIfTrue="1">
      <formula>"&gt;1" ="&lt;8"</formula>
    </cfRule>
  </conditionalFormatting>
  <conditionalFormatting sqref="H12">
    <cfRule type="expression" dxfId="559" priority="841" stopIfTrue="1">
      <formula>"&gt;1" ="&lt;8"</formula>
    </cfRule>
  </conditionalFormatting>
  <conditionalFormatting sqref="F13:H14">
    <cfRule type="expression" dxfId="558" priority="838" stopIfTrue="1">
      <formula>"&gt;1" ="&lt;8"</formula>
    </cfRule>
  </conditionalFormatting>
  <conditionalFormatting sqref="G13:G14">
    <cfRule type="expression" dxfId="557" priority="836" stopIfTrue="1">
      <formula>"&gt;1" ="&lt;8"</formula>
    </cfRule>
  </conditionalFormatting>
  <conditionalFormatting sqref="H13:H14">
    <cfRule type="expression" dxfId="556" priority="832" stopIfTrue="1">
      <formula>"&gt;1" ="&lt;8"</formula>
    </cfRule>
  </conditionalFormatting>
  <conditionalFormatting sqref="H12">
    <cfRule type="expression" dxfId="555" priority="829" stopIfTrue="1">
      <formula>"&gt;1" ="&lt;8"</formula>
    </cfRule>
  </conditionalFormatting>
  <conditionalFormatting sqref="H13">
    <cfRule type="expression" dxfId="554" priority="826" stopIfTrue="1">
      <formula>"&gt;1" ="&lt;8"</formula>
    </cfRule>
  </conditionalFormatting>
  <conditionalFormatting sqref="H13">
    <cfRule type="expression" dxfId="553" priority="824" stopIfTrue="1">
      <formula>"&gt;1" ="&lt;8"</formula>
    </cfRule>
  </conditionalFormatting>
  <conditionalFormatting sqref="H14">
    <cfRule type="expression" dxfId="552" priority="821" stopIfTrue="1">
      <formula>"&gt;1" ="&lt;8"</formula>
    </cfRule>
  </conditionalFormatting>
  <conditionalFormatting sqref="H14">
    <cfRule type="expression" dxfId="551" priority="819" stopIfTrue="1">
      <formula>"&gt;1" ="&lt;8"</formula>
    </cfRule>
  </conditionalFormatting>
  <conditionalFormatting sqref="F13:H14">
    <cfRule type="expression" dxfId="550" priority="814" stopIfTrue="1">
      <formula>"&gt;1" ="&lt;8"</formula>
    </cfRule>
  </conditionalFormatting>
  <conditionalFormatting sqref="F13:H14">
    <cfRule type="expression" dxfId="549" priority="811" stopIfTrue="1">
      <formula>"&gt;1" ="&lt;8"</formula>
    </cfRule>
  </conditionalFormatting>
  <conditionalFormatting sqref="AM38">
    <cfRule type="cellIs" dxfId="548" priority="509" stopIfTrue="1" operator="greaterThan">
      <formula>$AA$3</formula>
    </cfRule>
    <cfRule type="notContainsBlanks" dxfId="547" priority="510">
      <formula>LEN(TRIM(AM38))&gt;0</formula>
    </cfRule>
  </conditionalFormatting>
  <conditionalFormatting sqref="AM60">
    <cfRule type="cellIs" dxfId="546" priority="507" stopIfTrue="1" operator="greaterThan">
      <formula>$AA$3</formula>
    </cfRule>
    <cfRule type="notContainsBlanks" dxfId="545" priority="508">
      <formula>LEN(TRIM(AM60))&gt;0</formula>
    </cfRule>
  </conditionalFormatting>
  <conditionalFormatting sqref="F33">
    <cfRule type="cellIs" dxfId="544" priority="505" stopIfTrue="1" operator="greaterThan">
      <formula>$V$25</formula>
    </cfRule>
  </conditionalFormatting>
  <conditionalFormatting sqref="F55">
    <cfRule type="cellIs" dxfId="543" priority="503" stopIfTrue="1" operator="greaterThan">
      <formula>$V$47</formula>
    </cfRule>
  </conditionalFormatting>
  <conditionalFormatting sqref="I15:AJ15">
    <cfRule type="expression" dxfId="542" priority="501" stopIfTrue="1">
      <formula>"&gt;1" ="&lt;8"</formula>
    </cfRule>
  </conditionalFormatting>
  <conditionalFormatting sqref="I15:AJ15">
    <cfRule type="notContainsBlanks" dxfId="541" priority="500" stopIfTrue="1">
      <formula>LEN(TRIM(I15))&gt;0</formula>
    </cfRule>
  </conditionalFormatting>
  <conditionalFormatting sqref="I15:AJ15">
    <cfRule type="expression" dxfId="540" priority="499" stopIfTrue="1">
      <formula>"&gt;1" ="&lt;8"</formula>
    </cfRule>
  </conditionalFormatting>
  <conditionalFormatting sqref="I15:AJ15">
    <cfRule type="expression" dxfId="539" priority="498" stopIfTrue="1">
      <formula>"&gt;1" ="&lt;8"</formula>
    </cfRule>
  </conditionalFormatting>
  <conditionalFormatting sqref="I15:AJ15">
    <cfRule type="expression" dxfId="538" priority="497" stopIfTrue="1">
      <formula>"&gt;1" ="&lt;8"</formula>
    </cfRule>
  </conditionalFormatting>
  <conditionalFormatting sqref="I12:AJ12">
    <cfRule type="expression" dxfId="537" priority="496" stopIfTrue="1">
      <formula>"&gt;1" ="&lt;8"</formula>
    </cfRule>
  </conditionalFormatting>
  <conditionalFormatting sqref="I12:AJ14">
    <cfRule type="expression" dxfId="536" priority="495" stopIfTrue="1">
      <formula>"&gt;1" ="&lt;8"</formula>
    </cfRule>
  </conditionalFormatting>
  <conditionalFormatting sqref="I13:AJ14">
    <cfRule type="expression" dxfId="535" priority="494" stopIfTrue="1">
      <formula>"&gt;1" ="&lt;8"</formula>
    </cfRule>
  </conditionalFormatting>
  <conditionalFormatting sqref="I12:AJ14">
    <cfRule type="notContainsBlanks" dxfId="534" priority="493" stopIfTrue="1">
      <formula>LEN(TRIM(I12))&gt;0</formula>
    </cfRule>
  </conditionalFormatting>
  <conditionalFormatting sqref="I13:AJ14">
    <cfRule type="expression" dxfId="533" priority="492" stopIfTrue="1">
      <formula>"&gt;1" ="&lt;8"</formula>
    </cfRule>
  </conditionalFormatting>
  <conditionalFormatting sqref="I13:AJ13">
    <cfRule type="expression" dxfId="532" priority="491" stopIfTrue="1">
      <formula>"&gt;1" ="&lt;8"</formula>
    </cfRule>
  </conditionalFormatting>
  <conditionalFormatting sqref="I14:AJ14">
    <cfRule type="expression" dxfId="531" priority="490" stopIfTrue="1">
      <formula>"&gt;1" ="&lt;8"</formula>
    </cfRule>
  </conditionalFormatting>
  <conditionalFormatting sqref="I13:AJ13">
    <cfRule type="expression" dxfId="530" priority="489" stopIfTrue="1">
      <formula>"&gt;1" ="&lt;8"</formula>
    </cfRule>
  </conditionalFormatting>
  <conditionalFormatting sqref="I14:AJ14">
    <cfRule type="expression" dxfId="529" priority="488" stopIfTrue="1">
      <formula>"&gt;1" ="&lt;8"</formula>
    </cfRule>
  </conditionalFormatting>
  <conditionalFormatting sqref="I12:AJ14">
    <cfRule type="expression" dxfId="528" priority="486" stopIfTrue="1">
      <formula>"&gt;1" ="&lt;8"</formula>
    </cfRule>
  </conditionalFormatting>
  <conditionalFormatting sqref="I13:AJ14">
    <cfRule type="expression" dxfId="527" priority="484" stopIfTrue="1">
      <formula>"&gt;1" ="&lt;8"</formula>
    </cfRule>
  </conditionalFormatting>
  <conditionalFormatting sqref="I12:AJ12">
    <cfRule type="expression" dxfId="526" priority="482" stopIfTrue="1">
      <formula>"&gt;1" ="&lt;8"</formula>
    </cfRule>
  </conditionalFormatting>
  <conditionalFormatting sqref="I13:AJ14">
    <cfRule type="expression" dxfId="525" priority="479" stopIfTrue="1">
      <formula>"&gt;1" ="&lt;8"</formula>
    </cfRule>
  </conditionalFormatting>
  <conditionalFormatting sqref="I13:AJ14">
    <cfRule type="expression" dxfId="524" priority="477" stopIfTrue="1">
      <formula>"&gt;1" ="&lt;8"</formula>
    </cfRule>
  </conditionalFormatting>
  <conditionalFormatting sqref="I12:AJ12">
    <cfRule type="expression" dxfId="523" priority="474" stopIfTrue="1">
      <formula>"&gt;1" ="&lt;8"</formula>
    </cfRule>
  </conditionalFormatting>
  <conditionalFormatting sqref="I13:AJ13">
    <cfRule type="expression" dxfId="522" priority="471" stopIfTrue="1">
      <formula>"&gt;1" ="&lt;8"</formula>
    </cfRule>
  </conditionalFormatting>
  <conditionalFormatting sqref="I13:AJ13">
    <cfRule type="expression" dxfId="521" priority="469" stopIfTrue="1">
      <formula>"&gt;1" ="&lt;8"</formula>
    </cfRule>
  </conditionalFormatting>
  <conditionalFormatting sqref="I14:AJ14">
    <cfRule type="expression" dxfId="520" priority="466" stopIfTrue="1">
      <formula>"&gt;1" ="&lt;8"</formula>
    </cfRule>
  </conditionalFormatting>
  <conditionalFormatting sqref="I14:AJ14">
    <cfRule type="expression" dxfId="519" priority="464" stopIfTrue="1">
      <formula>"&gt;1" ="&lt;8"</formula>
    </cfRule>
  </conditionalFormatting>
  <conditionalFormatting sqref="I13:AJ14">
    <cfRule type="expression" dxfId="518" priority="460" stopIfTrue="1">
      <formula>"&gt;1" ="&lt;8"</formula>
    </cfRule>
  </conditionalFormatting>
  <conditionalFormatting sqref="I13:AJ14">
    <cfRule type="expression" dxfId="517" priority="457" stopIfTrue="1">
      <formula>"&gt;1" ="&lt;8"</formula>
    </cfRule>
  </conditionalFormatting>
  <conditionalFormatting sqref="F29">
    <cfRule type="expression" dxfId="516" priority="453" stopIfTrue="1">
      <formula>"&gt;1" ="&lt;8"</formula>
    </cfRule>
  </conditionalFormatting>
  <conditionalFormatting sqref="F30">
    <cfRule type="expression" dxfId="515" priority="452" stopIfTrue="1">
      <formula>"&gt;1" ="&lt;8"</formula>
    </cfRule>
  </conditionalFormatting>
  <conditionalFormatting sqref="F31">
    <cfRule type="expression" dxfId="514" priority="451" stopIfTrue="1">
      <formula>"&gt;1" ="&lt;8"</formula>
    </cfRule>
  </conditionalFormatting>
  <conditionalFormatting sqref="F32">
    <cfRule type="expression" dxfId="513" priority="450" stopIfTrue="1">
      <formula>"&gt;1" ="&lt;8"</formula>
    </cfRule>
  </conditionalFormatting>
  <conditionalFormatting sqref="G29:AJ32">
    <cfRule type="expression" dxfId="512" priority="449" stopIfTrue="1">
      <formula>"&gt;1" ="&lt;8"</formula>
    </cfRule>
  </conditionalFormatting>
  <conditionalFormatting sqref="G29:AJ32">
    <cfRule type="expression" dxfId="511" priority="448" stopIfTrue="1">
      <formula>"&gt;1" ="&lt;8"</formula>
    </cfRule>
  </conditionalFormatting>
  <conditionalFormatting sqref="F29:AJ32">
    <cfRule type="notContainsBlanks" dxfId="510" priority="447" stopIfTrue="1">
      <formula>LEN(TRIM(F29))&gt;0</formula>
    </cfRule>
  </conditionalFormatting>
  <conditionalFormatting sqref="F29:F32">
    <cfRule type="expression" dxfId="509" priority="446" stopIfTrue="1">
      <formula>"&gt;1" ="&lt;8"</formula>
    </cfRule>
  </conditionalFormatting>
  <conditionalFormatting sqref="G29:AJ32">
    <cfRule type="expression" dxfId="508" priority="445" stopIfTrue="1">
      <formula>"&gt;1" ="&lt;8"</formula>
    </cfRule>
  </conditionalFormatting>
  <conditionalFormatting sqref="F29">
    <cfRule type="expression" dxfId="507" priority="444" stopIfTrue="1">
      <formula>"&gt;1" ="&lt;8"</formula>
    </cfRule>
  </conditionalFormatting>
  <conditionalFormatting sqref="G29:AJ29">
    <cfRule type="expression" dxfId="506" priority="443" stopIfTrue="1">
      <formula>"&gt;1" ="&lt;8"</formula>
    </cfRule>
  </conditionalFormatting>
  <conditionalFormatting sqref="F30">
    <cfRule type="expression" dxfId="505" priority="442" stopIfTrue="1">
      <formula>"&gt;1" ="&lt;8"</formula>
    </cfRule>
  </conditionalFormatting>
  <conditionalFormatting sqref="G30:AJ30">
    <cfRule type="expression" dxfId="504" priority="441" stopIfTrue="1">
      <formula>"&gt;1" ="&lt;8"</formula>
    </cfRule>
  </conditionalFormatting>
  <conditionalFormatting sqref="F31">
    <cfRule type="expression" dxfId="503" priority="440" stopIfTrue="1">
      <formula>"&gt;1" ="&lt;8"</formula>
    </cfRule>
  </conditionalFormatting>
  <conditionalFormatting sqref="G31:AJ31">
    <cfRule type="expression" dxfId="502" priority="439" stopIfTrue="1">
      <formula>"&gt;1" ="&lt;8"</formula>
    </cfRule>
  </conditionalFormatting>
  <conditionalFormatting sqref="F32">
    <cfRule type="expression" dxfId="501" priority="438" stopIfTrue="1">
      <formula>"&gt;1" ="&lt;8"</formula>
    </cfRule>
  </conditionalFormatting>
  <conditionalFormatting sqref="G32:AJ32">
    <cfRule type="expression" dxfId="500" priority="437" stopIfTrue="1">
      <formula>"&gt;1" ="&lt;8"</formula>
    </cfRule>
  </conditionalFormatting>
  <conditionalFormatting sqref="G29:AJ29">
    <cfRule type="expression" dxfId="499" priority="436" stopIfTrue="1">
      <formula>"&gt;1" ="&lt;8"</formula>
    </cfRule>
  </conditionalFormatting>
  <conditionalFormatting sqref="G30:AJ30">
    <cfRule type="expression" dxfId="498" priority="435" stopIfTrue="1">
      <formula>"&gt;1" ="&lt;8"</formula>
    </cfRule>
  </conditionalFormatting>
  <conditionalFormatting sqref="G31:AJ31">
    <cfRule type="expression" dxfId="497" priority="434" stopIfTrue="1">
      <formula>"&gt;1" ="&lt;8"</formula>
    </cfRule>
  </conditionalFormatting>
  <conditionalFormatting sqref="G32:AJ32">
    <cfRule type="expression" dxfId="496" priority="433" stopIfTrue="1">
      <formula>"&gt;1" ="&lt;8"</formula>
    </cfRule>
  </conditionalFormatting>
  <conditionalFormatting sqref="H29:AJ32">
    <cfRule type="expression" dxfId="495" priority="429" stopIfTrue="1">
      <formula>"&gt;1" ="&lt;8"</formula>
    </cfRule>
  </conditionalFormatting>
  <conditionalFormatting sqref="F29:AJ32">
    <cfRule type="expression" dxfId="494" priority="427" stopIfTrue="1">
      <formula>"&gt;1" ="&lt;8"</formula>
    </cfRule>
  </conditionalFormatting>
  <conditionalFormatting sqref="G29:G32">
    <cfRule type="expression" dxfId="493" priority="425" stopIfTrue="1">
      <formula>"&gt;1" ="&lt;8"</formula>
    </cfRule>
  </conditionalFormatting>
  <conditionalFormatting sqref="F29:AJ32">
    <cfRule type="expression" dxfId="492" priority="418" stopIfTrue="1">
      <formula>"&gt;1" ="&lt;8"</formula>
    </cfRule>
  </conditionalFormatting>
  <conditionalFormatting sqref="G29:G32">
    <cfRule type="expression" dxfId="491" priority="416" stopIfTrue="1">
      <formula>"&gt;1" ="&lt;8"</formula>
    </cfRule>
  </conditionalFormatting>
  <conditionalFormatting sqref="H29:AJ32">
    <cfRule type="expression" dxfId="490" priority="412" stopIfTrue="1">
      <formula>"&gt;1" ="&lt;8"</formula>
    </cfRule>
  </conditionalFormatting>
  <conditionalFormatting sqref="H29:AJ29">
    <cfRule type="expression" dxfId="489" priority="406" stopIfTrue="1">
      <formula>"&gt;1" ="&lt;8"</formula>
    </cfRule>
  </conditionalFormatting>
  <conditionalFormatting sqref="H29:AJ29">
    <cfRule type="expression" dxfId="488" priority="404" stopIfTrue="1">
      <formula>"&gt;1" ="&lt;8"</formula>
    </cfRule>
  </conditionalFormatting>
  <conditionalFormatting sqref="H30:AJ30">
    <cfRule type="expression" dxfId="487" priority="401" stopIfTrue="1">
      <formula>"&gt;1" ="&lt;8"</formula>
    </cfRule>
  </conditionalFormatting>
  <conditionalFormatting sqref="H30:AJ30">
    <cfRule type="expression" dxfId="486" priority="399" stopIfTrue="1">
      <formula>"&gt;1" ="&lt;8"</formula>
    </cfRule>
  </conditionalFormatting>
  <conditionalFormatting sqref="F31">
    <cfRule type="expression" dxfId="485" priority="396" stopIfTrue="1">
      <formula>"&gt;1" ="&lt;8"</formula>
    </cfRule>
  </conditionalFormatting>
  <conditionalFormatting sqref="F31">
    <cfRule type="expression" dxfId="484" priority="395" stopIfTrue="1">
      <formula>"&gt;1" ="&lt;8"</formula>
    </cfRule>
  </conditionalFormatting>
  <conditionalFormatting sqref="G31:AJ31">
    <cfRule type="expression" dxfId="483" priority="394" stopIfTrue="1">
      <formula>"&gt;1" ="&lt;8"</formula>
    </cfRule>
  </conditionalFormatting>
  <conditionalFormatting sqref="G31:AJ31">
    <cfRule type="expression" dxfId="482" priority="393" stopIfTrue="1">
      <formula>"&gt;1" ="&lt;8"</formula>
    </cfRule>
  </conditionalFormatting>
  <conditionalFormatting sqref="H31:AJ31">
    <cfRule type="expression" dxfId="481" priority="392" stopIfTrue="1">
      <formula>"&gt;1" ="&lt;8"</formula>
    </cfRule>
  </conditionalFormatting>
  <conditionalFormatting sqref="H31:AJ31">
    <cfRule type="expression" dxfId="480" priority="390" stopIfTrue="1">
      <formula>"&gt;1" ="&lt;8"</formula>
    </cfRule>
  </conditionalFormatting>
  <conditionalFormatting sqref="F32">
    <cfRule type="expression" dxfId="479" priority="387" stopIfTrue="1">
      <formula>"&gt;1" ="&lt;8"</formula>
    </cfRule>
  </conditionalFormatting>
  <conditionalFormatting sqref="F32">
    <cfRule type="expression" dxfId="478" priority="386" stopIfTrue="1">
      <formula>"&gt;1" ="&lt;8"</formula>
    </cfRule>
  </conditionalFormatting>
  <conditionalFormatting sqref="G32:AJ32">
    <cfRule type="expression" dxfId="477" priority="385" stopIfTrue="1">
      <formula>"&gt;1" ="&lt;8"</formula>
    </cfRule>
  </conditionalFormatting>
  <conditionalFormatting sqref="G32:AJ32">
    <cfRule type="expression" dxfId="476" priority="384" stopIfTrue="1">
      <formula>"&gt;1" ="&lt;8"</formula>
    </cfRule>
  </conditionalFormatting>
  <conditionalFormatting sqref="H32:AJ32">
    <cfRule type="expression" dxfId="475" priority="383" stopIfTrue="1">
      <formula>"&gt;1" ="&lt;8"</formula>
    </cfRule>
  </conditionalFormatting>
  <conditionalFormatting sqref="H32:AJ32">
    <cfRule type="expression" dxfId="474" priority="381" stopIfTrue="1">
      <formula>"&gt;1" ="&lt;8"</formula>
    </cfRule>
  </conditionalFormatting>
  <conditionalFormatting sqref="F29:AJ32">
    <cfRule type="expression" dxfId="473" priority="376" stopIfTrue="1">
      <formula>"&gt;1" ="&lt;8"</formula>
    </cfRule>
  </conditionalFormatting>
  <conditionalFormatting sqref="F29:AJ32">
    <cfRule type="expression" dxfId="472" priority="373" stopIfTrue="1">
      <formula>"&gt;1" ="&lt;8"</formula>
    </cfRule>
  </conditionalFormatting>
  <conditionalFormatting sqref="F37">
    <cfRule type="expression" dxfId="471" priority="370" stopIfTrue="1">
      <formula>"&gt;1" ="&lt;8"</formula>
    </cfRule>
  </conditionalFormatting>
  <conditionalFormatting sqref="G37:H37">
    <cfRule type="expression" dxfId="470" priority="369" stopIfTrue="1">
      <formula>"&gt;1" ="&lt;8"</formula>
    </cfRule>
  </conditionalFormatting>
  <conditionalFormatting sqref="F37:H37">
    <cfRule type="notContainsBlanks" dxfId="469" priority="368" stopIfTrue="1">
      <formula>LEN(TRIM(F37))&gt;0</formula>
    </cfRule>
  </conditionalFormatting>
  <conditionalFormatting sqref="F37">
    <cfRule type="expression" dxfId="468" priority="367" stopIfTrue="1">
      <formula>"&gt;1" ="&lt;8"</formula>
    </cfRule>
  </conditionalFormatting>
  <conditionalFormatting sqref="G37:H37">
    <cfRule type="expression" dxfId="467" priority="366" stopIfTrue="1">
      <formula>"&gt;1" ="&lt;8"</formula>
    </cfRule>
  </conditionalFormatting>
  <conditionalFormatting sqref="G37:H37">
    <cfRule type="expression" dxfId="466" priority="365" stopIfTrue="1">
      <formula>"&gt;1" ="&lt;8"</formula>
    </cfRule>
  </conditionalFormatting>
  <conditionalFormatting sqref="G37:H37">
    <cfRule type="expression" dxfId="465" priority="364" stopIfTrue="1">
      <formula>"&gt;1" ="&lt;8"</formula>
    </cfRule>
  </conditionalFormatting>
  <conditionalFormatting sqref="F34:H34">
    <cfRule type="expression" dxfId="464" priority="363" stopIfTrue="1">
      <formula>"&gt;1" ="&lt;8"</formula>
    </cfRule>
  </conditionalFormatting>
  <conditionalFormatting sqref="F35">
    <cfRule type="expression" dxfId="463" priority="362" stopIfTrue="1">
      <formula>"&gt;1" ="&lt;8"</formula>
    </cfRule>
  </conditionalFormatting>
  <conditionalFormatting sqref="F36">
    <cfRule type="expression" dxfId="462" priority="361" stopIfTrue="1">
      <formula>"&gt;1" ="&lt;8"</formula>
    </cfRule>
  </conditionalFormatting>
  <conditionalFormatting sqref="G34:H36">
    <cfRule type="expression" dxfId="461" priority="360" stopIfTrue="1">
      <formula>"&gt;1" ="&lt;8"</formula>
    </cfRule>
  </conditionalFormatting>
  <conditionalFormatting sqref="G35:H36">
    <cfRule type="expression" dxfId="460" priority="359" stopIfTrue="1">
      <formula>"&gt;1" ="&lt;8"</formula>
    </cfRule>
  </conditionalFormatting>
  <conditionalFormatting sqref="F34:H36">
    <cfRule type="notContainsBlanks" dxfId="459" priority="358" stopIfTrue="1">
      <formula>LEN(TRIM(F34))&gt;0</formula>
    </cfRule>
  </conditionalFormatting>
  <conditionalFormatting sqref="F35:F36">
    <cfRule type="expression" dxfId="458" priority="357" stopIfTrue="1">
      <formula>"&gt;1" ="&lt;8"</formula>
    </cfRule>
  </conditionalFormatting>
  <conditionalFormatting sqref="G35:H36">
    <cfRule type="expression" dxfId="457" priority="356" stopIfTrue="1">
      <formula>"&gt;1" ="&lt;8"</formula>
    </cfRule>
  </conditionalFormatting>
  <conditionalFormatting sqref="F35">
    <cfRule type="expression" dxfId="456" priority="355" stopIfTrue="1">
      <formula>"&gt;1" ="&lt;8"</formula>
    </cfRule>
  </conditionalFormatting>
  <conditionalFormatting sqref="G35:H35">
    <cfRule type="expression" dxfId="455" priority="354" stopIfTrue="1">
      <formula>"&gt;1" ="&lt;8"</formula>
    </cfRule>
  </conditionalFormatting>
  <conditionalFormatting sqref="F36">
    <cfRule type="expression" dxfId="454" priority="353" stopIfTrue="1">
      <formula>"&gt;1" ="&lt;8"</formula>
    </cfRule>
  </conditionalFormatting>
  <conditionalFormatting sqref="G36:H36">
    <cfRule type="expression" dxfId="453" priority="352" stopIfTrue="1">
      <formula>"&gt;1" ="&lt;8"</formula>
    </cfRule>
  </conditionalFormatting>
  <conditionalFormatting sqref="G35:H35">
    <cfRule type="expression" dxfId="452" priority="351" stopIfTrue="1">
      <formula>"&gt;1" ="&lt;8"</formula>
    </cfRule>
  </conditionalFormatting>
  <conditionalFormatting sqref="G36:H36">
    <cfRule type="expression" dxfId="451" priority="350" stopIfTrue="1">
      <formula>"&gt;1" ="&lt;8"</formula>
    </cfRule>
  </conditionalFormatting>
  <conditionalFormatting sqref="G34">
    <cfRule type="expression" dxfId="450" priority="348" stopIfTrue="1">
      <formula>"&gt;1" ="&lt;8"</formula>
    </cfRule>
  </conditionalFormatting>
  <conditionalFormatting sqref="H34:H36">
    <cfRule type="expression" dxfId="449" priority="346" stopIfTrue="1">
      <formula>"&gt;1" ="&lt;8"</formula>
    </cfRule>
  </conditionalFormatting>
  <conditionalFormatting sqref="F35:H36">
    <cfRule type="expression" dxfId="448" priority="344" stopIfTrue="1">
      <formula>"&gt;1" ="&lt;8"</formula>
    </cfRule>
  </conditionalFormatting>
  <conditionalFormatting sqref="G35:G36">
    <cfRule type="expression" dxfId="447" priority="342" stopIfTrue="1">
      <formula>"&gt;1" ="&lt;8"</formula>
    </cfRule>
  </conditionalFormatting>
  <conditionalFormatting sqref="H34">
    <cfRule type="expression" dxfId="446" priority="338" stopIfTrue="1">
      <formula>"&gt;1" ="&lt;8"</formula>
    </cfRule>
  </conditionalFormatting>
  <conditionalFormatting sqref="F35:H36">
    <cfRule type="expression" dxfId="445" priority="335" stopIfTrue="1">
      <formula>"&gt;1" ="&lt;8"</formula>
    </cfRule>
  </conditionalFormatting>
  <conditionalFormatting sqref="G35:G36">
    <cfRule type="expression" dxfId="444" priority="333" stopIfTrue="1">
      <formula>"&gt;1" ="&lt;8"</formula>
    </cfRule>
  </conditionalFormatting>
  <conditionalFormatting sqref="H35:H36">
    <cfRule type="expression" dxfId="443" priority="329" stopIfTrue="1">
      <formula>"&gt;1" ="&lt;8"</formula>
    </cfRule>
  </conditionalFormatting>
  <conditionalFormatting sqref="H34">
    <cfRule type="expression" dxfId="442" priority="326" stopIfTrue="1">
      <formula>"&gt;1" ="&lt;8"</formula>
    </cfRule>
  </conditionalFormatting>
  <conditionalFormatting sqref="H35">
    <cfRule type="expression" dxfId="441" priority="323" stopIfTrue="1">
      <formula>"&gt;1" ="&lt;8"</formula>
    </cfRule>
  </conditionalFormatting>
  <conditionalFormatting sqref="H35">
    <cfRule type="expression" dxfId="440" priority="321" stopIfTrue="1">
      <formula>"&gt;1" ="&lt;8"</formula>
    </cfRule>
  </conditionalFormatting>
  <conditionalFormatting sqref="H36">
    <cfRule type="expression" dxfId="439" priority="318" stopIfTrue="1">
      <formula>"&gt;1" ="&lt;8"</formula>
    </cfRule>
  </conditionalFormatting>
  <conditionalFormatting sqref="H36">
    <cfRule type="expression" dxfId="438" priority="316" stopIfTrue="1">
      <formula>"&gt;1" ="&lt;8"</formula>
    </cfRule>
  </conditionalFormatting>
  <conditionalFormatting sqref="F35:H36">
    <cfRule type="expression" dxfId="437" priority="311" stopIfTrue="1">
      <formula>"&gt;1" ="&lt;8"</formula>
    </cfRule>
  </conditionalFormatting>
  <conditionalFormatting sqref="F35:H36">
    <cfRule type="expression" dxfId="436" priority="308" stopIfTrue="1">
      <formula>"&gt;1" ="&lt;8"</formula>
    </cfRule>
  </conditionalFormatting>
  <conditionalFormatting sqref="I37:AJ37">
    <cfRule type="expression" dxfId="435" priority="305" stopIfTrue="1">
      <formula>"&gt;1" ="&lt;8"</formula>
    </cfRule>
  </conditionalFormatting>
  <conditionalFormatting sqref="I37:AJ37">
    <cfRule type="notContainsBlanks" dxfId="434" priority="304" stopIfTrue="1">
      <formula>LEN(TRIM(I37))&gt;0</formula>
    </cfRule>
  </conditionalFormatting>
  <conditionalFormatting sqref="I37:AJ37">
    <cfRule type="expression" dxfId="433" priority="303" stopIfTrue="1">
      <formula>"&gt;1" ="&lt;8"</formula>
    </cfRule>
  </conditionalFormatting>
  <conditionalFormatting sqref="I37:AJ37">
    <cfRule type="expression" dxfId="432" priority="302" stopIfTrue="1">
      <formula>"&gt;1" ="&lt;8"</formula>
    </cfRule>
  </conditionalFormatting>
  <conditionalFormatting sqref="I37:AJ37">
    <cfRule type="expression" dxfId="431" priority="301" stopIfTrue="1">
      <formula>"&gt;1" ="&lt;8"</formula>
    </cfRule>
  </conditionalFormatting>
  <conditionalFormatting sqref="I34:AJ34">
    <cfRule type="expression" dxfId="430" priority="300" stopIfTrue="1">
      <formula>"&gt;1" ="&lt;8"</formula>
    </cfRule>
  </conditionalFormatting>
  <conditionalFormatting sqref="I34:AJ36">
    <cfRule type="expression" dxfId="429" priority="299" stopIfTrue="1">
      <formula>"&gt;1" ="&lt;8"</formula>
    </cfRule>
  </conditionalFormatting>
  <conditionalFormatting sqref="I35:AJ36">
    <cfRule type="expression" dxfId="428" priority="298" stopIfTrue="1">
      <formula>"&gt;1" ="&lt;8"</formula>
    </cfRule>
  </conditionalFormatting>
  <conditionalFormatting sqref="I34:AJ36">
    <cfRule type="notContainsBlanks" dxfId="427" priority="297" stopIfTrue="1">
      <formula>LEN(TRIM(I34))&gt;0</formula>
    </cfRule>
  </conditionalFormatting>
  <conditionalFormatting sqref="I35:AJ36">
    <cfRule type="expression" dxfId="426" priority="296" stopIfTrue="1">
      <formula>"&gt;1" ="&lt;8"</formula>
    </cfRule>
  </conditionalFormatting>
  <conditionalFormatting sqref="I35:AJ35">
    <cfRule type="expression" dxfId="425" priority="295" stopIfTrue="1">
      <formula>"&gt;1" ="&lt;8"</formula>
    </cfRule>
  </conditionalFormatting>
  <conditionalFormatting sqref="I36:AJ36">
    <cfRule type="expression" dxfId="424" priority="294" stopIfTrue="1">
      <formula>"&gt;1" ="&lt;8"</formula>
    </cfRule>
  </conditionalFormatting>
  <conditionalFormatting sqref="I35:AJ35">
    <cfRule type="expression" dxfId="423" priority="293" stopIfTrue="1">
      <formula>"&gt;1" ="&lt;8"</formula>
    </cfRule>
  </conditionalFormatting>
  <conditionalFormatting sqref="I36:AJ36">
    <cfRule type="expression" dxfId="422" priority="292" stopIfTrue="1">
      <formula>"&gt;1" ="&lt;8"</formula>
    </cfRule>
  </conditionalFormatting>
  <conditionalFormatting sqref="I34:AJ36">
    <cfRule type="expression" dxfId="421" priority="290" stopIfTrue="1">
      <formula>"&gt;1" ="&lt;8"</formula>
    </cfRule>
  </conditionalFormatting>
  <conditionalFormatting sqref="I35:AJ36">
    <cfRule type="expression" dxfId="420" priority="288" stopIfTrue="1">
      <formula>"&gt;1" ="&lt;8"</formula>
    </cfRule>
  </conditionalFormatting>
  <conditionalFormatting sqref="I34:AJ34">
    <cfRule type="expression" dxfId="419" priority="286" stopIfTrue="1">
      <formula>"&gt;1" ="&lt;8"</formula>
    </cfRule>
  </conditionalFormatting>
  <conditionalFormatting sqref="I35:AJ36">
    <cfRule type="expression" dxfId="418" priority="283" stopIfTrue="1">
      <formula>"&gt;1" ="&lt;8"</formula>
    </cfRule>
  </conditionalFormatting>
  <conditionalFormatting sqref="I35:AJ36">
    <cfRule type="expression" dxfId="417" priority="281" stopIfTrue="1">
      <formula>"&gt;1" ="&lt;8"</formula>
    </cfRule>
  </conditionalFormatting>
  <conditionalFormatting sqref="I34:AJ34">
    <cfRule type="expression" dxfId="416" priority="278" stopIfTrue="1">
      <formula>"&gt;1" ="&lt;8"</formula>
    </cfRule>
  </conditionalFormatting>
  <conditionalFormatting sqref="I35:AJ35">
    <cfRule type="expression" dxfId="415" priority="275" stopIfTrue="1">
      <formula>"&gt;1" ="&lt;8"</formula>
    </cfRule>
  </conditionalFormatting>
  <conditionalFormatting sqref="I35:AJ35">
    <cfRule type="expression" dxfId="414" priority="273" stopIfTrue="1">
      <formula>"&gt;1" ="&lt;8"</formula>
    </cfRule>
  </conditionalFormatting>
  <conditionalFormatting sqref="I36:AJ36">
    <cfRule type="expression" dxfId="413" priority="270" stopIfTrue="1">
      <formula>"&gt;1" ="&lt;8"</formula>
    </cfRule>
  </conditionalFormatting>
  <conditionalFormatting sqref="I36:AJ36">
    <cfRule type="expression" dxfId="412" priority="268" stopIfTrue="1">
      <formula>"&gt;1" ="&lt;8"</formula>
    </cfRule>
  </conditionalFormatting>
  <conditionalFormatting sqref="I35:AJ36">
    <cfRule type="expression" dxfId="411" priority="264" stopIfTrue="1">
      <formula>"&gt;1" ="&lt;8"</formula>
    </cfRule>
  </conditionalFormatting>
  <conditionalFormatting sqref="I35:AJ36">
    <cfRule type="expression" dxfId="410" priority="261" stopIfTrue="1">
      <formula>"&gt;1" ="&lt;8"</formula>
    </cfRule>
  </conditionalFormatting>
  <conditionalFormatting sqref="F50:AJ50">
    <cfRule type="expression" dxfId="409" priority="258" stopIfTrue="1">
      <formula>"&gt;1" ="&lt;8"</formula>
    </cfRule>
  </conditionalFormatting>
  <conditionalFormatting sqref="F51">
    <cfRule type="expression" dxfId="408" priority="257" stopIfTrue="1">
      <formula>"&gt;1" ="&lt;8"</formula>
    </cfRule>
  </conditionalFormatting>
  <conditionalFormatting sqref="F52">
    <cfRule type="expression" dxfId="407" priority="256" stopIfTrue="1">
      <formula>"&gt;1" ="&lt;8"</formula>
    </cfRule>
  </conditionalFormatting>
  <conditionalFormatting sqref="F53">
    <cfRule type="expression" dxfId="406" priority="255" stopIfTrue="1">
      <formula>"&gt;1" ="&lt;8"</formula>
    </cfRule>
  </conditionalFormatting>
  <conditionalFormatting sqref="F54">
    <cfRule type="expression" dxfId="405" priority="254" stopIfTrue="1">
      <formula>"&gt;1" ="&lt;8"</formula>
    </cfRule>
  </conditionalFormatting>
  <conditionalFormatting sqref="G50:AJ54">
    <cfRule type="expression" dxfId="404" priority="253" stopIfTrue="1">
      <formula>"&gt;1" ="&lt;8"</formula>
    </cfRule>
  </conditionalFormatting>
  <conditionalFormatting sqref="G51:AJ54">
    <cfRule type="expression" dxfId="403" priority="252" stopIfTrue="1">
      <formula>"&gt;1" ="&lt;8"</formula>
    </cfRule>
  </conditionalFormatting>
  <conditionalFormatting sqref="F50:AJ54">
    <cfRule type="notContainsBlanks" dxfId="402" priority="251" stopIfTrue="1">
      <formula>LEN(TRIM(F50))&gt;0</formula>
    </cfRule>
  </conditionalFormatting>
  <conditionalFormatting sqref="F51:F54">
    <cfRule type="expression" dxfId="401" priority="250" stopIfTrue="1">
      <formula>"&gt;1" ="&lt;8"</formula>
    </cfRule>
  </conditionalFormatting>
  <conditionalFormatting sqref="G51:AJ54">
    <cfRule type="expression" dxfId="400" priority="249" stopIfTrue="1">
      <formula>"&gt;1" ="&lt;8"</formula>
    </cfRule>
  </conditionalFormatting>
  <conditionalFormatting sqref="F51">
    <cfRule type="expression" dxfId="399" priority="248" stopIfTrue="1">
      <formula>"&gt;1" ="&lt;8"</formula>
    </cfRule>
  </conditionalFormatting>
  <conditionalFormatting sqref="G51:AJ51">
    <cfRule type="expression" dxfId="398" priority="247" stopIfTrue="1">
      <formula>"&gt;1" ="&lt;8"</formula>
    </cfRule>
  </conditionalFormatting>
  <conditionalFormatting sqref="F52">
    <cfRule type="expression" dxfId="397" priority="246" stopIfTrue="1">
      <formula>"&gt;1" ="&lt;8"</formula>
    </cfRule>
  </conditionalFormatting>
  <conditionalFormatting sqref="G52:AJ52">
    <cfRule type="expression" dxfId="396" priority="245" stopIfTrue="1">
      <formula>"&gt;1" ="&lt;8"</formula>
    </cfRule>
  </conditionalFormatting>
  <conditionalFormatting sqref="F53">
    <cfRule type="expression" dxfId="395" priority="244" stopIfTrue="1">
      <formula>"&gt;1" ="&lt;8"</formula>
    </cfRule>
  </conditionalFormatting>
  <conditionalFormatting sqref="G53:AJ53">
    <cfRule type="expression" dxfId="394" priority="243" stopIfTrue="1">
      <formula>"&gt;1" ="&lt;8"</formula>
    </cfRule>
  </conditionalFormatting>
  <conditionalFormatting sqref="F54">
    <cfRule type="expression" dxfId="393" priority="242" stopIfTrue="1">
      <formula>"&gt;1" ="&lt;8"</formula>
    </cfRule>
  </conditionalFormatting>
  <conditionalFormatting sqref="G54:AJ54">
    <cfRule type="expression" dxfId="392" priority="241" stopIfTrue="1">
      <formula>"&gt;1" ="&lt;8"</formula>
    </cfRule>
  </conditionalFormatting>
  <conditionalFormatting sqref="G51:AJ51">
    <cfRule type="expression" dxfId="391" priority="240" stopIfTrue="1">
      <formula>"&gt;1" ="&lt;8"</formula>
    </cfRule>
  </conditionalFormatting>
  <conditionalFormatting sqref="G52:AJ52">
    <cfRule type="expression" dxfId="390" priority="239" stopIfTrue="1">
      <formula>"&gt;1" ="&lt;8"</formula>
    </cfRule>
  </conditionalFormatting>
  <conditionalFormatting sqref="G53:AJ53">
    <cfRule type="expression" dxfId="389" priority="238" stopIfTrue="1">
      <formula>"&gt;1" ="&lt;8"</formula>
    </cfRule>
  </conditionalFormatting>
  <conditionalFormatting sqref="G54:AJ54">
    <cfRule type="expression" dxfId="388" priority="237" stopIfTrue="1">
      <formula>"&gt;1" ="&lt;8"</formula>
    </cfRule>
  </conditionalFormatting>
  <conditionalFormatting sqref="G50">
    <cfRule type="expression" dxfId="387" priority="235" stopIfTrue="1">
      <formula>"&gt;1" ="&lt;8"</formula>
    </cfRule>
  </conditionalFormatting>
  <conditionalFormatting sqref="H50:AJ54">
    <cfRule type="expression" dxfId="386" priority="233" stopIfTrue="1">
      <formula>"&gt;1" ="&lt;8"</formula>
    </cfRule>
  </conditionalFormatting>
  <conditionalFormatting sqref="F51:AJ54">
    <cfRule type="expression" dxfId="385" priority="231" stopIfTrue="1">
      <formula>"&gt;1" ="&lt;8"</formula>
    </cfRule>
  </conditionalFormatting>
  <conditionalFormatting sqref="G51:G54">
    <cfRule type="expression" dxfId="384" priority="229" stopIfTrue="1">
      <formula>"&gt;1" ="&lt;8"</formula>
    </cfRule>
  </conditionalFormatting>
  <conditionalFormatting sqref="H50:AJ50">
    <cfRule type="expression" dxfId="383" priority="225" stopIfTrue="1">
      <formula>"&gt;1" ="&lt;8"</formula>
    </cfRule>
  </conditionalFormatting>
  <conditionalFormatting sqref="F51:AJ54">
    <cfRule type="expression" dxfId="382" priority="222" stopIfTrue="1">
      <formula>"&gt;1" ="&lt;8"</formula>
    </cfRule>
  </conditionalFormatting>
  <conditionalFormatting sqref="G51:G54">
    <cfRule type="expression" dxfId="381" priority="220" stopIfTrue="1">
      <formula>"&gt;1" ="&lt;8"</formula>
    </cfRule>
  </conditionalFormatting>
  <conditionalFormatting sqref="H51:AJ54">
    <cfRule type="expression" dxfId="380" priority="216" stopIfTrue="1">
      <formula>"&gt;1" ="&lt;8"</formula>
    </cfRule>
  </conditionalFormatting>
  <conditionalFormatting sqref="H50:AJ50">
    <cfRule type="expression" dxfId="379" priority="213" stopIfTrue="1">
      <formula>"&gt;1" ="&lt;8"</formula>
    </cfRule>
  </conditionalFormatting>
  <conditionalFormatting sqref="H51:AJ51">
    <cfRule type="expression" dxfId="378" priority="210" stopIfTrue="1">
      <formula>"&gt;1" ="&lt;8"</formula>
    </cfRule>
  </conditionalFormatting>
  <conditionalFormatting sqref="H51:AJ51">
    <cfRule type="expression" dxfId="377" priority="208" stopIfTrue="1">
      <formula>"&gt;1" ="&lt;8"</formula>
    </cfRule>
  </conditionalFormatting>
  <conditionalFormatting sqref="H52:AJ52">
    <cfRule type="expression" dxfId="376" priority="205" stopIfTrue="1">
      <formula>"&gt;1" ="&lt;8"</formula>
    </cfRule>
  </conditionalFormatting>
  <conditionalFormatting sqref="H52:AJ52">
    <cfRule type="expression" dxfId="375" priority="203" stopIfTrue="1">
      <formula>"&gt;1" ="&lt;8"</formula>
    </cfRule>
  </conditionalFormatting>
  <conditionalFormatting sqref="F53">
    <cfRule type="expression" dxfId="374" priority="200" stopIfTrue="1">
      <formula>"&gt;1" ="&lt;8"</formula>
    </cfRule>
  </conditionalFormatting>
  <conditionalFormatting sqref="F53">
    <cfRule type="expression" dxfId="373" priority="199" stopIfTrue="1">
      <formula>"&gt;1" ="&lt;8"</formula>
    </cfRule>
  </conditionalFormatting>
  <conditionalFormatting sqref="G53:AJ53">
    <cfRule type="expression" dxfId="372" priority="198" stopIfTrue="1">
      <formula>"&gt;1" ="&lt;8"</formula>
    </cfRule>
  </conditionalFormatting>
  <conditionalFormatting sqref="G53:AJ53">
    <cfRule type="expression" dxfId="371" priority="197" stopIfTrue="1">
      <formula>"&gt;1" ="&lt;8"</formula>
    </cfRule>
  </conditionalFormatting>
  <conditionalFormatting sqref="H53:AJ53">
    <cfRule type="expression" dxfId="370" priority="196" stopIfTrue="1">
      <formula>"&gt;1" ="&lt;8"</formula>
    </cfRule>
  </conditionalFormatting>
  <conditionalFormatting sqref="H53:AJ53">
    <cfRule type="expression" dxfId="369" priority="194" stopIfTrue="1">
      <formula>"&gt;1" ="&lt;8"</formula>
    </cfRule>
  </conditionalFormatting>
  <conditionalFormatting sqref="F54">
    <cfRule type="expression" dxfId="368" priority="191" stopIfTrue="1">
      <formula>"&gt;1" ="&lt;8"</formula>
    </cfRule>
  </conditionalFormatting>
  <conditionalFormatting sqref="F54">
    <cfRule type="expression" dxfId="367" priority="190" stopIfTrue="1">
      <formula>"&gt;1" ="&lt;8"</formula>
    </cfRule>
  </conditionalFormatting>
  <conditionalFormatting sqref="G54:AJ54">
    <cfRule type="expression" dxfId="366" priority="189" stopIfTrue="1">
      <formula>"&gt;1" ="&lt;8"</formula>
    </cfRule>
  </conditionalFormatting>
  <conditionalFormatting sqref="G54:AJ54">
    <cfRule type="expression" dxfId="365" priority="188" stopIfTrue="1">
      <formula>"&gt;1" ="&lt;8"</formula>
    </cfRule>
  </conditionalFormatting>
  <conditionalFormatting sqref="H54:AJ54">
    <cfRule type="expression" dxfId="364" priority="187" stopIfTrue="1">
      <formula>"&gt;1" ="&lt;8"</formula>
    </cfRule>
  </conditionalFormatting>
  <conditionalFormatting sqref="H54:AJ54">
    <cfRule type="expression" dxfId="363" priority="185" stopIfTrue="1">
      <formula>"&gt;1" ="&lt;8"</formula>
    </cfRule>
  </conditionalFormatting>
  <conditionalFormatting sqref="F51:AJ54">
    <cfRule type="expression" dxfId="362" priority="180" stopIfTrue="1">
      <formula>"&gt;1" ="&lt;8"</formula>
    </cfRule>
  </conditionalFormatting>
  <conditionalFormatting sqref="F51:AJ54">
    <cfRule type="expression" dxfId="361" priority="177" stopIfTrue="1">
      <formula>"&gt;1" ="&lt;8"</formula>
    </cfRule>
  </conditionalFormatting>
  <conditionalFormatting sqref="F59">
    <cfRule type="expression" dxfId="360" priority="174" stopIfTrue="1">
      <formula>"&gt;1" ="&lt;8"</formula>
    </cfRule>
  </conditionalFormatting>
  <conditionalFormatting sqref="G59:H59">
    <cfRule type="expression" dxfId="359" priority="173" stopIfTrue="1">
      <formula>"&gt;1" ="&lt;8"</formula>
    </cfRule>
  </conditionalFormatting>
  <conditionalFormatting sqref="F59:H59">
    <cfRule type="notContainsBlanks" dxfId="358" priority="172" stopIfTrue="1">
      <formula>LEN(TRIM(F59))&gt;0</formula>
    </cfRule>
  </conditionalFormatting>
  <conditionalFormatting sqref="F59">
    <cfRule type="expression" dxfId="357" priority="171" stopIfTrue="1">
      <formula>"&gt;1" ="&lt;8"</formula>
    </cfRule>
  </conditionalFormatting>
  <conditionalFormatting sqref="G59:H59">
    <cfRule type="expression" dxfId="356" priority="170" stopIfTrue="1">
      <formula>"&gt;1" ="&lt;8"</formula>
    </cfRule>
  </conditionalFormatting>
  <conditionalFormatting sqref="G59:H59">
    <cfRule type="expression" dxfId="355" priority="169" stopIfTrue="1">
      <formula>"&gt;1" ="&lt;8"</formula>
    </cfRule>
  </conditionalFormatting>
  <conditionalFormatting sqref="G59:H59">
    <cfRule type="expression" dxfId="354" priority="168" stopIfTrue="1">
      <formula>"&gt;1" ="&lt;8"</formula>
    </cfRule>
  </conditionalFormatting>
  <conditionalFormatting sqref="F56:H56">
    <cfRule type="expression" dxfId="353" priority="167" stopIfTrue="1">
      <formula>"&gt;1" ="&lt;8"</formula>
    </cfRule>
  </conditionalFormatting>
  <conditionalFormatting sqref="F57">
    <cfRule type="expression" dxfId="352" priority="166" stopIfTrue="1">
      <formula>"&gt;1" ="&lt;8"</formula>
    </cfRule>
  </conditionalFormatting>
  <conditionalFormatting sqref="F58">
    <cfRule type="expression" dxfId="351" priority="165" stopIfTrue="1">
      <formula>"&gt;1" ="&lt;8"</formula>
    </cfRule>
  </conditionalFormatting>
  <conditionalFormatting sqref="G56:H58">
    <cfRule type="expression" dxfId="350" priority="164" stopIfTrue="1">
      <formula>"&gt;1" ="&lt;8"</formula>
    </cfRule>
  </conditionalFormatting>
  <conditionalFormatting sqref="G57:H58">
    <cfRule type="expression" dxfId="349" priority="163" stopIfTrue="1">
      <formula>"&gt;1" ="&lt;8"</formula>
    </cfRule>
  </conditionalFormatting>
  <conditionalFormatting sqref="F56:H58">
    <cfRule type="notContainsBlanks" dxfId="348" priority="162" stopIfTrue="1">
      <formula>LEN(TRIM(F56))&gt;0</formula>
    </cfRule>
  </conditionalFormatting>
  <conditionalFormatting sqref="F57:F58">
    <cfRule type="expression" dxfId="347" priority="161" stopIfTrue="1">
      <formula>"&gt;1" ="&lt;8"</formula>
    </cfRule>
  </conditionalFormatting>
  <conditionalFormatting sqref="G57:H58">
    <cfRule type="expression" dxfId="346" priority="160" stopIfTrue="1">
      <formula>"&gt;1" ="&lt;8"</formula>
    </cfRule>
  </conditionalFormatting>
  <conditionalFormatting sqref="F57">
    <cfRule type="expression" dxfId="345" priority="159" stopIfTrue="1">
      <formula>"&gt;1" ="&lt;8"</formula>
    </cfRule>
  </conditionalFormatting>
  <conditionalFormatting sqref="G57:H57">
    <cfRule type="expression" dxfId="344" priority="158" stopIfTrue="1">
      <formula>"&gt;1" ="&lt;8"</formula>
    </cfRule>
  </conditionalFormatting>
  <conditionalFormatting sqref="F58">
    <cfRule type="expression" dxfId="343" priority="157" stopIfTrue="1">
      <formula>"&gt;1" ="&lt;8"</formula>
    </cfRule>
  </conditionalFormatting>
  <conditionalFormatting sqref="G58:H58">
    <cfRule type="expression" dxfId="342" priority="156" stopIfTrue="1">
      <formula>"&gt;1" ="&lt;8"</formula>
    </cfRule>
  </conditionalFormatting>
  <conditionalFormatting sqref="G57:H57">
    <cfRule type="expression" dxfId="341" priority="155" stopIfTrue="1">
      <formula>"&gt;1" ="&lt;8"</formula>
    </cfRule>
  </conditionalFormatting>
  <conditionalFormatting sqref="G58:H58">
    <cfRule type="expression" dxfId="340" priority="154" stopIfTrue="1">
      <formula>"&gt;1" ="&lt;8"</formula>
    </cfRule>
  </conditionalFormatting>
  <conditionalFormatting sqref="G56">
    <cfRule type="expression" dxfId="339" priority="152" stopIfTrue="1">
      <formula>"&gt;1" ="&lt;8"</formula>
    </cfRule>
  </conditionalFormatting>
  <conditionalFormatting sqref="H56:H58">
    <cfRule type="expression" dxfId="338" priority="150" stopIfTrue="1">
      <formula>"&gt;1" ="&lt;8"</formula>
    </cfRule>
  </conditionalFormatting>
  <conditionalFormatting sqref="F57:H58">
    <cfRule type="expression" dxfId="337" priority="148" stopIfTrue="1">
      <formula>"&gt;1" ="&lt;8"</formula>
    </cfRule>
  </conditionalFormatting>
  <conditionalFormatting sqref="G57:G58">
    <cfRule type="expression" dxfId="336" priority="146" stopIfTrue="1">
      <formula>"&gt;1" ="&lt;8"</formula>
    </cfRule>
  </conditionalFormatting>
  <conditionalFormatting sqref="H56">
    <cfRule type="expression" dxfId="335" priority="142" stopIfTrue="1">
      <formula>"&gt;1" ="&lt;8"</formula>
    </cfRule>
  </conditionalFormatting>
  <conditionalFormatting sqref="F57:H58">
    <cfRule type="expression" dxfId="334" priority="139" stopIfTrue="1">
      <formula>"&gt;1" ="&lt;8"</formula>
    </cfRule>
  </conditionalFormatting>
  <conditionalFormatting sqref="G57:G58">
    <cfRule type="expression" dxfId="333" priority="137" stopIfTrue="1">
      <formula>"&gt;1" ="&lt;8"</formula>
    </cfRule>
  </conditionalFormatting>
  <conditionalFormatting sqref="H57:H58">
    <cfRule type="expression" dxfId="332" priority="133" stopIfTrue="1">
      <formula>"&gt;1" ="&lt;8"</formula>
    </cfRule>
  </conditionalFormatting>
  <conditionalFormatting sqref="H56">
    <cfRule type="expression" dxfId="331" priority="130" stopIfTrue="1">
      <formula>"&gt;1" ="&lt;8"</formula>
    </cfRule>
  </conditionalFormatting>
  <conditionalFormatting sqref="H57">
    <cfRule type="expression" dxfId="330" priority="127" stopIfTrue="1">
      <formula>"&gt;1" ="&lt;8"</formula>
    </cfRule>
  </conditionalFormatting>
  <conditionalFormatting sqref="H57">
    <cfRule type="expression" dxfId="329" priority="125" stopIfTrue="1">
      <formula>"&gt;1" ="&lt;8"</formula>
    </cfRule>
  </conditionalFormatting>
  <conditionalFormatting sqref="H58">
    <cfRule type="expression" dxfId="328" priority="122" stopIfTrue="1">
      <formula>"&gt;1" ="&lt;8"</formula>
    </cfRule>
  </conditionalFormatting>
  <conditionalFormatting sqref="H58">
    <cfRule type="expression" dxfId="327" priority="120" stopIfTrue="1">
      <formula>"&gt;1" ="&lt;8"</formula>
    </cfRule>
  </conditionalFormatting>
  <conditionalFormatting sqref="F57:H58">
    <cfRule type="expression" dxfId="326" priority="115" stopIfTrue="1">
      <formula>"&gt;1" ="&lt;8"</formula>
    </cfRule>
  </conditionalFormatting>
  <conditionalFormatting sqref="F57:H58">
    <cfRule type="expression" dxfId="325" priority="112" stopIfTrue="1">
      <formula>"&gt;1" ="&lt;8"</formula>
    </cfRule>
  </conditionalFormatting>
  <conditionalFormatting sqref="I59:AJ59">
    <cfRule type="expression" dxfId="324" priority="109" stopIfTrue="1">
      <formula>"&gt;1" ="&lt;8"</formula>
    </cfRule>
  </conditionalFormatting>
  <conditionalFormatting sqref="I59:AJ59">
    <cfRule type="notContainsBlanks" dxfId="323" priority="108" stopIfTrue="1">
      <formula>LEN(TRIM(I59))&gt;0</formula>
    </cfRule>
  </conditionalFormatting>
  <conditionalFormatting sqref="I59:AJ59">
    <cfRule type="expression" dxfId="322" priority="107" stopIfTrue="1">
      <formula>"&gt;1" ="&lt;8"</formula>
    </cfRule>
  </conditionalFormatting>
  <conditionalFormatting sqref="I59:AJ59">
    <cfRule type="expression" dxfId="321" priority="106" stopIfTrue="1">
      <formula>"&gt;1" ="&lt;8"</formula>
    </cfRule>
  </conditionalFormatting>
  <conditionalFormatting sqref="I59:AJ59">
    <cfRule type="expression" dxfId="320" priority="105" stopIfTrue="1">
      <formula>"&gt;1" ="&lt;8"</formula>
    </cfRule>
  </conditionalFormatting>
  <conditionalFormatting sqref="I56:AJ56">
    <cfRule type="expression" dxfId="319" priority="104" stopIfTrue="1">
      <formula>"&gt;1" ="&lt;8"</formula>
    </cfRule>
  </conditionalFormatting>
  <conditionalFormatting sqref="I56:AJ58">
    <cfRule type="expression" dxfId="318" priority="103" stopIfTrue="1">
      <formula>"&gt;1" ="&lt;8"</formula>
    </cfRule>
  </conditionalFormatting>
  <conditionalFormatting sqref="I57:AJ58">
    <cfRule type="expression" dxfId="317" priority="102" stopIfTrue="1">
      <formula>"&gt;1" ="&lt;8"</formula>
    </cfRule>
  </conditionalFormatting>
  <conditionalFormatting sqref="I56:AJ58">
    <cfRule type="notContainsBlanks" dxfId="316" priority="101" stopIfTrue="1">
      <formula>LEN(TRIM(I56))&gt;0</formula>
    </cfRule>
  </conditionalFormatting>
  <conditionalFormatting sqref="I57:AJ58">
    <cfRule type="expression" dxfId="315" priority="100" stopIfTrue="1">
      <formula>"&gt;1" ="&lt;8"</formula>
    </cfRule>
  </conditionalFormatting>
  <conditionalFormatting sqref="I57:AJ57">
    <cfRule type="expression" dxfId="314" priority="99" stopIfTrue="1">
      <formula>"&gt;1" ="&lt;8"</formula>
    </cfRule>
  </conditionalFormatting>
  <conditionalFormatting sqref="I58:AJ58">
    <cfRule type="expression" dxfId="313" priority="98" stopIfTrue="1">
      <formula>"&gt;1" ="&lt;8"</formula>
    </cfRule>
  </conditionalFormatting>
  <conditionalFormatting sqref="I57:AJ57">
    <cfRule type="expression" dxfId="312" priority="97" stopIfTrue="1">
      <formula>"&gt;1" ="&lt;8"</formula>
    </cfRule>
  </conditionalFormatting>
  <conditionalFormatting sqref="I58:AJ58">
    <cfRule type="expression" dxfId="311" priority="96" stopIfTrue="1">
      <formula>"&gt;1" ="&lt;8"</formula>
    </cfRule>
  </conditionalFormatting>
  <conditionalFormatting sqref="I56:AJ58">
    <cfRule type="expression" dxfId="310" priority="94" stopIfTrue="1">
      <formula>"&gt;1" ="&lt;8"</formula>
    </cfRule>
  </conditionalFormatting>
  <conditionalFormatting sqref="I57:AJ58">
    <cfRule type="expression" dxfId="309" priority="92" stopIfTrue="1">
      <formula>"&gt;1" ="&lt;8"</formula>
    </cfRule>
  </conditionalFormatting>
  <conditionalFormatting sqref="I56:AJ56">
    <cfRule type="expression" dxfId="308" priority="90" stopIfTrue="1">
      <formula>"&gt;1" ="&lt;8"</formula>
    </cfRule>
  </conditionalFormatting>
  <conditionalFormatting sqref="I57:AJ58">
    <cfRule type="expression" dxfId="307" priority="87" stopIfTrue="1">
      <formula>"&gt;1" ="&lt;8"</formula>
    </cfRule>
  </conditionalFormatting>
  <conditionalFormatting sqref="I57:AJ58">
    <cfRule type="expression" dxfId="306" priority="85" stopIfTrue="1">
      <formula>"&gt;1" ="&lt;8"</formula>
    </cfRule>
  </conditionalFormatting>
  <conditionalFormatting sqref="I56:AJ56">
    <cfRule type="expression" dxfId="305" priority="82" stopIfTrue="1">
      <formula>"&gt;1" ="&lt;8"</formula>
    </cfRule>
  </conditionalFormatting>
  <conditionalFormatting sqref="I57:AJ57">
    <cfRule type="expression" dxfId="304" priority="79" stopIfTrue="1">
      <formula>"&gt;1" ="&lt;8"</formula>
    </cfRule>
  </conditionalFormatting>
  <conditionalFormatting sqref="I57:AJ57">
    <cfRule type="expression" dxfId="303" priority="77" stopIfTrue="1">
      <formula>"&gt;1" ="&lt;8"</formula>
    </cfRule>
  </conditionalFormatting>
  <conditionalFormatting sqref="I58:AJ58">
    <cfRule type="expression" dxfId="302" priority="74" stopIfTrue="1">
      <formula>"&gt;1" ="&lt;8"</formula>
    </cfRule>
  </conditionalFormatting>
  <conditionalFormatting sqref="I58:AJ58">
    <cfRule type="expression" dxfId="301" priority="72" stopIfTrue="1">
      <formula>"&gt;1" ="&lt;8"</formula>
    </cfRule>
  </conditionalFormatting>
  <conditionalFormatting sqref="I57:AJ58">
    <cfRule type="expression" dxfId="300" priority="68" stopIfTrue="1">
      <formula>"&gt;1" ="&lt;8"</formula>
    </cfRule>
  </conditionalFormatting>
  <conditionalFormatting sqref="I57:AJ58">
    <cfRule type="expression" dxfId="299" priority="65" stopIfTrue="1">
      <formula>"&gt;1" ="&lt;8"</formula>
    </cfRule>
  </conditionalFormatting>
  <conditionalFormatting sqref="D3:E3">
    <cfRule type="containsBlanks" dxfId="298" priority="62" stopIfTrue="1">
      <formula>LEN(TRIM(D3))=0</formula>
    </cfRule>
  </conditionalFormatting>
  <conditionalFormatting sqref="F6:AJ6">
    <cfRule type="expression" dxfId="297" priority="59" stopIfTrue="1">
      <formula>"&gt;1" ="&lt;8"</formula>
    </cfRule>
  </conditionalFormatting>
  <conditionalFormatting sqref="G6:AJ6">
    <cfRule type="expression" dxfId="296" priority="58" stopIfTrue="1">
      <formula>"&gt;1" ="&lt;8"</formula>
    </cfRule>
  </conditionalFormatting>
  <conditionalFormatting sqref="F6:AJ6">
    <cfRule type="notContainsBlanks" dxfId="295" priority="57" stopIfTrue="1">
      <formula>LEN(TRIM(F6))&gt;0</formula>
    </cfRule>
  </conditionalFormatting>
  <conditionalFormatting sqref="G6">
    <cfRule type="expression" dxfId="294" priority="55" stopIfTrue="1">
      <formula>"&gt;1" ="&lt;8"</formula>
    </cfRule>
  </conditionalFormatting>
  <conditionalFormatting sqref="H6:AJ6">
    <cfRule type="expression" dxfId="293" priority="53" stopIfTrue="1">
      <formula>"&gt;1" ="&lt;8"</formula>
    </cfRule>
  </conditionalFormatting>
  <conditionalFormatting sqref="H6:AJ6">
    <cfRule type="expression" dxfId="292" priority="49" stopIfTrue="1">
      <formula>"&gt;1" ="&lt;8"</formula>
    </cfRule>
  </conditionalFormatting>
  <conditionalFormatting sqref="H6:AJ6">
    <cfRule type="expression" dxfId="291" priority="46" stopIfTrue="1">
      <formula>"&gt;1" ="&lt;8"</formula>
    </cfRule>
  </conditionalFormatting>
  <conditionalFormatting sqref="D25:E25">
    <cfRule type="containsBlanks" dxfId="290" priority="41" stopIfTrue="1">
      <formula>LEN(TRIM(D25))=0</formula>
    </cfRule>
  </conditionalFormatting>
  <conditionalFormatting sqref="D47:E47">
    <cfRule type="containsBlanks" dxfId="289" priority="40" stopIfTrue="1">
      <formula>LEN(TRIM(D47))=0</formula>
    </cfRule>
  </conditionalFormatting>
  <conditionalFormatting sqref="G33:AJ33">
    <cfRule type="cellIs" dxfId="288" priority="39" stopIfTrue="1" operator="greaterThan">
      <formula>$V$25</formula>
    </cfRule>
  </conditionalFormatting>
  <conditionalFormatting sqref="G55:AJ55">
    <cfRule type="cellIs" dxfId="287" priority="34" stopIfTrue="1" operator="greaterThan">
      <formula>$V$47</formula>
    </cfRule>
  </conditionalFormatting>
  <conditionalFormatting sqref="H6:AJ6">
    <cfRule type="expression" dxfId="286" priority="33" stopIfTrue="1">
      <formula>"&gt;1" ="&lt;8"</formula>
    </cfRule>
  </conditionalFormatting>
  <conditionalFormatting sqref="F28:AJ28">
    <cfRule type="expression" dxfId="285" priority="29" stopIfTrue="1">
      <formula>"&gt;1" ="&lt;8"</formula>
    </cfRule>
  </conditionalFormatting>
  <conditionalFormatting sqref="G28:AJ28">
    <cfRule type="expression" dxfId="284" priority="28" stopIfTrue="1">
      <formula>"&gt;1" ="&lt;8"</formula>
    </cfRule>
  </conditionalFormatting>
  <conditionalFormatting sqref="F28:AJ28">
    <cfRule type="notContainsBlanks" dxfId="283" priority="27" stopIfTrue="1">
      <formula>LEN(TRIM(F28))&gt;0</formula>
    </cfRule>
  </conditionalFormatting>
  <conditionalFormatting sqref="G28">
    <cfRule type="expression" dxfId="282" priority="25" stopIfTrue="1">
      <formula>"&gt;1" ="&lt;8"</formula>
    </cfRule>
  </conditionalFormatting>
  <conditionalFormatting sqref="H28:AJ28">
    <cfRule type="expression" dxfId="281" priority="23" stopIfTrue="1">
      <formula>"&gt;1" ="&lt;8"</formula>
    </cfRule>
  </conditionalFormatting>
  <conditionalFormatting sqref="H28:AJ28">
    <cfRule type="expression" dxfId="280" priority="19" stopIfTrue="1">
      <formula>"&gt;1" ="&lt;8"</formula>
    </cfRule>
  </conditionalFormatting>
  <conditionalFormatting sqref="H28:AJ28">
    <cfRule type="expression" dxfId="279" priority="16" stopIfTrue="1">
      <formula>"&gt;1" ="&lt;8"</formula>
    </cfRule>
  </conditionalFormatting>
  <conditionalFormatting sqref="H28:AJ28">
    <cfRule type="expression" dxfId="278" priority="11" stopIfTrue="1">
      <formula>"&gt;1" ="&lt;8"</formula>
    </cfRule>
  </conditionalFormatting>
  <conditionalFormatting sqref="H50:AJ50">
    <cfRule type="expression" dxfId="277" priority="7" stopIfTrue="1">
      <formula>"&gt;1" ="&lt;8"</formula>
    </cfRule>
  </conditionalFormatting>
  <conditionalFormatting sqref="F6:AJ6">
    <cfRule type="expression" dxfId="276" priority="56">
      <formula>#REF!-$C$1&lt;&gt;0</formula>
    </cfRule>
  </conditionalFormatting>
  <conditionalFormatting sqref="G6">
    <cfRule type="expression" dxfId="275" priority="54">
      <formula>#REF!-$C$1&lt;&gt;0</formula>
    </cfRule>
  </conditionalFormatting>
  <conditionalFormatting sqref="H6:AJ6">
    <cfRule type="expression" dxfId="274" priority="52">
      <formula>#REF!-$C$1&lt;&gt;0</formula>
    </cfRule>
  </conditionalFormatting>
  <conditionalFormatting sqref="F6">
    <cfRule type="expression" dxfId="273" priority="51">
      <formula>#REF!&lt;&gt;$D$1</formula>
    </cfRule>
  </conditionalFormatting>
  <conditionalFormatting sqref="G6">
    <cfRule type="expression" dxfId="272" priority="50">
      <formula>#REF!&lt;&gt;$D$1</formula>
    </cfRule>
  </conditionalFormatting>
  <conditionalFormatting sqref="H6:AJ6">
    <cfRule type="expression" dxfId="271" priority="48">
      <formula>#REF!-$C$1&lt;&gt;0</formula>
    </cfRule>
  </conditionalFormatting>
  <conditionalFormatting sqref="H6:AJ6">
    <cfRule type="expression" dxfId="270" priority="47">
      <formula>#REF!&lt;&gt;$D$1</formula>
    </cfRule>
  </conditionalFormatting>
  <conditionalFormatting sqref="H6:AJ6">
    <cfRule type="expression" dxfId="269" priority="45">
      <formula>#REF!-$C$1&lt;&gt;0</formula>
    </cfRule>
  </conditionalFormatting>
  <conditionalFormatting sqref="H6:AJ6">
    <cfRule type="expression" dxfId="268" priority="44">
      <formula>#REF!&lt;&gt;$D$1</formula>
    </cfRule>
  </conditionalFormatting>
  <conditionalFormatting sqref="G6">
    <cfRule type="expression" dxfId="267" priority="43">
      <formula>#REF!&lt;&gt;$D$1</formula>
    </cfRule>
  </conditionalFormatting>
  <conditionalFormatting sqref="H6:AJ6">
    <cfRule type="expression" dxfId="266" priority="42">
      <formula>#REF!&lt;&gt;$D$1</formula>
    </cfRule>
  </conditionalFormatting>
  <conditionalFormatting sqref="H6:AJ6">
    <cfRule type="expression" dxfId="265" priority="32">
      <formula>#REF!-$C$1&lt;&gt;0</formula>
    </cfRule>
  </conditionalFormatting>
  <conditionalFormatting sqref="H6:AJ6">
    <cfRule type="expression" dxfId="264" priority="31">
      <formula>#REF!&lt;&gt;$D$1</formula>
    </cfRule>
  </conditionalFormatting>
  <conditionalFormatting sqref="H6:AJ6">
    <cfRule type="expression" dxfId="263" priority="30">
      <formula>#REF!&lt;&gt;$D$1</formula>
    </cfRule>
  </conditionalFormatting>
  <conditionalFormatting sqref="F28:AJ28">
    <cfRule type="expression" dxfId="262" priority="26">
      <formula>#REF!-$C$1&lt;&gt;0</formula>
    </cfRule>
  </conditionalFormatting>
  <conditionalFormatting sqref="G28">
    <cfRule type="expression" dxfId="261" priority="24">
      <formula>#REF!-$C$1&lt;&gt;0</formula>
    </cfRule>
  </conditionalFormatting>
  <conditionalFormatting sqref="H28:AJ28">
    <cfRule type="expression" dxfId="260" priority="22">
      <formula>#REF!-$C$1&lt;&gt;0</formula>
    </cfRule>
  </conditionalFormatting>
  <conditionalFormatting sqref="F28">
    <cfRule type="expression" dxfId="259" priority="21">
      <formula>#REF!&lt;&gt;$D$1</formula>
    </cfRule>
  </conditionalFormatting>
  <conditionalFormatting sqref="G28">
    <cfRule type="expression" dxfId="258" priority="20">
      <formula>#REF!&lt;&gt;$D$1</formula>
    </cfRule>
  </conditionalFormatting>
  <conditionalFormatting sqref="H28:AJ28">
    <cfRule type="expression" dxfId="257" priority="18">
      <formula>#REF!-$C$1&lt;&gt;0</formula>
    </cfRule>
  </conditionalFormatting>
  <conditionalFormatting sqref="H28:AJ28">
    <cfRule type="expression" dxfId="256" priority="17">
      <formula>#REF!&lt;&gt;$D$1</formula>
    </cfRule>
  </conditionalFormatting>
  <conditionalFormatting sqref="H28:AJ28">
    <cfRule type="expression" dxfId="255" priority="15">
      <formula>#REF!-$C$1&lt;&gt;0</formula>
    </cfRule>
  </conditionalFormatting>
  <conditionalFormatting sqref="H28:AJ28">
    <cfRule type="expression" dxfId="254" priority="14">
      <formula>#REF!&lt;&gt;$D$1</formula>
    </cfRule>
  </conditionalFormatting>
  <conditionalFormatting sqref="G28">
    <cfRule type="expression" dxfId="253" priority="13">
      <formula>#REF!&lt;&gt;$D$1</formula>
    </cfRule>
  </conditionalFormatting>
  <conditionalFormatting sqref="H28:AJ28">
    <cfRule type="expression" dxfId="252" priority="12">
      <formula>#REF!&lt;&gt;$D$1</formula>
    </cfRule>
  </conditionalFormatting>
  <conditionalFormatting sqref="H28:AJ28">
    <cfRule type="expression" dxfId="251" priority="10">
      <formula>#REF!-$C$1&lt;&gt;0</formula>
    </cfRule>
  </conditionalFormatting>
  <conditionalFormatting sqref="H28:AJ28">
    <cfRule type="expression" dxfId="250" priority="9">
      <formula>#REF!&lt;&gt;$D$1</formula>
    </cfRule>
  </conditionalFormatting>
  <conditionalFormatting sqref="H28:AJ28">
    <cfRule type="expression" dxfId="249" priority="8">
      <formula>#REF!&lt;&gt;$D$1</formula>
    </cfRule>
  </conditionalFormatting>
  <dataValidations xWindow="524" yWindow="667" count="22">
    <dataValidation type="decimal" allowBlank="1" showDropDown="1" showInputMessage="1" showErrorMessage="1" errorTitle="Zlý kód" error="Použite údaj 0,5 pri poldňovej dovolenke, alebo 1 pri celodennej dovolenke_x000a_" prompt="Použite údaj 0,5 pri poldňovej dovolenke, alebo 1 pri celodennej dovolenke" sqref="F40:AJ40 F18:AJ18 F62:AJ62">
      <formula1>0.5</formula1>
      <formula2>1</formula2>
    </dataValidation>
    <dataValidation type="whole" allowBlank="1" showInputMessage="1" showErrorMessage="1" errorTitle="Zlý číselný údaj " error="Použite číslo v rozsahu 1 až 12" prompt="Zadajte číslo mesiaca v rozsahu 1 - 12" sqref="I1">
      <formula1>1</formula1>
      <formula2>12</formula2>
    </dataValidation>
    <dataValidation type="whole" allowBlank="1" showInputMessage="1" showErrorMessage="1" errorTitle="Zlý číselný údaj " error="Použite číslo v rozsahu 2018 a viac" prompt="Zadajte rok 2018 a neskôr" sqref="K1">
      <formula1>2017</formula1>
      <formula2>9999</formula2>
    </dataValidation>
    <dataValidation type="decimal" allowBlank="1" showInputMessage="1" showErrorMessage="1" errorTitle="Zlý číselný údaj " error="Použite číslo v rozsahu 0,5 až 14,0" sqref="F28:AJ32 F12:AJ15 F56:AJ59 F34:AJ37 F6:AJ10 F50:AJ54">
      <formula1>0.5</formula1>
      <formula2>14</formula2>
    </dataValidation>
    <dataValidation type="whole" operator="equal" allowBlank="1" showDropDown="1" showInputMessage="1" showErrorMessage="1" errorTitle="Zlý kód" error="Použite kód 1 na každý pracovný deň, v ktorý má zamestnanec ošetrovné alebo návštevu lekára_x000a_" prompt="Zadajte 1 ak má zamestnanec v uvedený deň potvrdenie o návšteve lekára" sqref="F43:AJ43 F21:AJ21 F64:AJ65">
      <formula1>1</formula1>
    </dataValidation>
    <dataValidation type="whole" operator="equal" allowBlank="1" showDropDown="1" showInputMessage="1" showErrorMessage="1" errorTitle="Zlý kód" error="Použite kód 1 na každý deň, v ktorom bol zamestnanec na služobnej ceste_x000a_" prompt="Zadajte 1 ak bol zamestnanec v uvedený deň na služobnej ceste" sqref="F44:AJ44 F22:AJ22 F66:AJ66">
      <formula1>1</formula1>
    </dataValidation>
    <dataValidation type="list" allowBlank="1" showDropDown="1" showInputMessage="1" showErrorMessage="1" errorTitle="Zlý kód" error="Použite kód 1 na každý deň, v ktorom bolo zamestnancovi poskytnuté stravné alebo stravný lístok_x000a_" prompt="Zadajte 1 ak bolo zamestnancovi poskytnuté stravovanie alebo stravný lístok" sqref="F45:AJ45 F67:AJ67 F23:AJ23">
      <formula1>"1"</formula1>
    </dataValidation>
    <dataValidation type="decimal" allowBlank="1" showInputMessage="1" showErrorMessage="1" errorTitle="Zlý číselný údaj " error="Použite číslo v rozsahu 0,0 až 12" prompt="Zadajte úväzok zamestnanca (hod) podľa pracovnej zmluvy." sqref="V47">
      <formula1>0</formula1>
      <formula2>12</formula2>
    </dataValidation>
    <dataValidation type="decimal" errorStyle="warning" allowBlank="1" showDropDown="1" showInputMessage="1" showErrorMessage="1" errorTitle="Zostatok nadčasov" error="Zadajte zostatok hodín nadčasov z predošlého mesiaca - maximálne  150 a so súhlasom zamestnanca (dodatok PZ) 400 hodín._x000a_" prompt="Zadajte zostatok nadčasov z predošlého mesiaca" sqref="E16 E38 E60">
      <formula1>0</formula1>
      <formula2>400</formula2>
    </dataValidation>
    <dataValidation type="whole" errorStyle="warning" allowBlank="1" showDropDown="1" showInputMessage="1" showErrorMessage="1" errorTitle="Zostatok stravných lístkov" error="Zadajte počet poskytnutých stravných lístkov vrátane zostatku stravných lístkov z predošlého mesiaca_x000a_" prompt="Zadajte počet poskytnutých stravných lístkov vrátane zostatku stravných lístkov z predošlého mesiaca" sqref="E23 E45 E67">
      <formula1>0</formula1>
      <formula2>90</formula2>
    </dataValidation>
    <dataValidation type="whole" operator="lessThan" allowBlank="1" showInputMessage="1" showErrorMessage="1" errorTitle="Nesprávna hodnota" error="Zostatok stravných lístkov nemôže mať zápornú hodnotu" sqref="AM23 AM45 AM67">
      <formula1>0</formula1>
    </dataValidation>
    <dataValidation type="decimal" allowBlank="1" showInputMessage="1" showErrorMessage="1" errorTitle="Zlý číselný údaj " error="Použite číslo v rozsahu 0,5 až 400" prompt="Zadajte hodiny nadčasov (max. 150 bez dohody v zmluve, max 400 s dohodou v zmluve)._x000a_" sqref="AA3 AA25 AA47">
      <formula1>0</formula1>
      <formula2>400</formula2>
    </dataValidation>
    <dataValidation type="decimal" errorStyle="warning" allowBlank="1" showDropDown="1" showInputMessage="1" showErrorMessage="1" errorTitle="Evidencia počtu dní dovolenky" error="Zadajte počet dní zostávajúcej dovolenky ku koncu predošlého mesiaca. Max. 50 dní_x000a_" prompt="Zadajte počet dní nevyčerpanej dovolenky z predošlého mesiaca" sqref="E18 E40 E62">
      <formula1>0</formula1>
      <formula2>50</formula2>
    </dataValidation>
    <dataValidation type="whole" allowBlank="1" showDropDown="1" showInputMessage="1" showErrorMessage="1" errorTitle="Zlý kód" error="Použite kód 1 na každý kalendárny deň trvania PN-ky" prompt="Zadajte 1 ak bol zamestnanec v uvedený deň práceneschopný (aj počas soboty, nedele a sviatku" sqref="F42:AJ42 F20:AJ20">
      <formula1>1</formula1>
      <formula2>1</formula2>
    </dataValidation>
    <dataValidation type="textLength" operator="greaterThan" showInputMessage="1" showErrorMessage="1" errorTitle="Prázdne pole" error="Prázdne pole &quot;Priezvisko a meno zamestnanca&quot;" prompt="Zadajte priezvisko a meno zamestnanca" sqref="D25:E25 D3:E3 D47:E47">
      <formula1>2</formula1>
    </dataValidation>
    <dataValidation type="decimal" allowBlank="1" showInputMessage="1" showErrorMessage="1" errorTitle="Zlý číselný údaj " error="Použite číslo v rozsahu 0,5 až 14,0" prompt="Zadajte počet hodín náhradného voľna" sqref="F41:AJ41 F19:AJ19 F63:AJ63">
      <formula1>0.5</formula1>
      <formula2>14</formula2>
    </dataValidation>
    <dataValidation type="decimal" errorStyle="warning" allowBlank="1" showDropDown="1" showInputMessage="1" showErrorMessage="1" errorTitle="Zostatok stravných lístkov" error="Zadajte počet nevyčerpaných hodín NV z predošlého obdobia" prompt="Zadajte počet nevyčerpaných hodín NV z predošlého obdobia" sqref="E63">
      <formula1>0</formula1>
      <formula2>90</formula2>
    </dataValidation>
    <dataValidation type="whole" errorStyle="warning" allowBlank="1" showDropDown="1" showInputMessage="1" showErrorMessage="1" errorTitle="Zostatok stravných lístkov" error="Zadajte počet dní doteraz čerpaných na ošetrovné / návštevu lekára" prompt="Zadajte počet dní doteraz čerpaných na ošetrovné / návštevu lekára" sqref="E21 E43 E65">
      <formula1>0</formula1>
      <formula2>90</formula2>
    </dataValidation>
    <dataValidation type="whole" operator="lessThan" allowBlank="1" showInputMessage="1" showErrorMessage="1" errorTitle="Nesprávna hodnota" error="Zostatok nemôže mať zápornú hodnotu" sqref="AM19 AM41 AM63">
      <formula1>0</formula1>
    </dataValidation>
    <dataValidation type="decimal" allowBlank="1" showInputMessage="1" showErrorMessage="1" errorTitle="Zlý číselný údaj " error="Použite číslo v rozsahu 0,0 až 12" prompt="Zadajte úväzok zamestnanca (hod) podľa pracovnej zmluvy." sqref="V3 V25">
      <formula1>0</formula1>
      <formula2>12</formula2>
    </dataValidation>
    <dataValidation type="decimal" errorStyle="warning" allowBlank="1" showDropDown="1" showInputMessage="1" showErrorMessage="1" errorTitle="Zostatok stravných lístkov" error="Zadajte počet nevyčerpaných hodín NV z predošlého obdobia" prompt="Zadajte počet nevyčerpaných hodín NV z predošlého obdobia" sqref="E19 E41">
      <formula1>0</formula1>
      <formula2>90</formula2>
    </dataValidation>
    <dataValidation type="textLength" operator="greaterThan" showDropDown="1" showInputMessage="1" showErrorMessage="1" errorTitle="Nevyplnené pole" error="Nevyplnené pole - &quot;Zamestnávateľ&quot;_x000a_" prompt="Zadajte názov zamestnávateľa presne tak, ako ste uviedli v objednávke" sqref="D1:E1">
      <formula1>2</formula1>
    </dataValidation>
  </dataValidations>
  <hyperlinks>
    <hyperlink ref="AN19" r:id="rId1"/>
    <hyperlink ref="AN41" r:id="rId2"/>
    <hyperlink ref="AN63" r:id="rId3"/>
  </hyperlinks>
  <pageMargins left="0.7" right="0.7" top="0.75" bottom="0.75" header="0.3" footer="0.3"/>
  <pageSetup paperSize="9" scale="58" orientation="landscape" horizontalDpi="1200" verticalDpi="120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D1F574-A041-4756-A787-53159C651AA7}">
            <xm:f>ICO!$A$3&lt;&gt;$D$47</xm:f>
            <x14:dxf>
              <fill>
                <patternFill>
                  <bgColor theme="1"/>
                </patternFill>
              </fill>
            </x14:dxf>
          </x14:cfRule>
          <xm:sqref>F50:AJ54</xm:sqref>
        </x14:conditionalFormatting>
        <x14:conditionalFormatting xmlns:xm="http://schemas.microsoft.com/office/excel/2006/main">
          <x14:cfRule type="expression" priority="1078" stopIfTrue="1" id="{49DCA356-8B9B-49EA-8970-9A7559D8D45E}">
            <xm:f>IFERROR(VLOOKUP(F2,Sviatky!$B$2:$E$384,4,0),"")="SV"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1864" stopIfTrue="1" id="{EFF24BA3-8132-4E46-A647-1090F915A937}">
            <xm:f>IFERROR(VLOOKUP(F24,Sviatky!$B$2:$E$384,4,0),"")="SV"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1788" stopIfTrue="1" id="{AFAA8E86-CBFF-43D2-8BCD-EFC7B3F60BBE}">
            <xm:f>IFERROR(VLOOKUP(F46,Sviatky!$B$2:$E$384,4,0),"")="SV"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1651" id="{F3C88B88-7EB2-46A9-AC9A-FF6FBA13300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H7:AJ10</xm:sqref>
        </x14:conditionalFormatting>
        <x14:conditionalFormatting xmlns:xm="http://schemas.microsoft.com/office/excel/2006/main">
          <x14:cfRule type="expression" priority="1649" id="{4D32124F-9371-4ACF-AB74-1BE8D9CC921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647" id="{D98DB6B7-FC95-4AA1-9DA1-EF91FAA2F41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G7:G10</xm:sqref>
        </x14:conditionalFormatting>
        <x14:conditionalFormatting xmlns:xm="http://schemas.microsoft.com/office/excel/2006/main">
          <x14:cfRule type="expression" priority="1570" id="{2A1317A8-B9E0-4795-BA5F-C08D9B4A7AF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568" id="{BB863712-6DA9-4BB4-894B-2B7E8F2AB0F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G7:G10</xm:sqref>
        </x14:conditionalFormatting>
        <x14:conditionalFormatting xmlns:xm="http://schemas.microsoft.com/office/excel/2006/main">
          <x14:cfRule type="expression" priority="1567" id="{F4E3A202-ECEA-4351-A385-611AE9043DE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F7:F10</xm:sqref>
        </x14:conditionalFormatting>
        <x14:conditionalFormatting xmlns:xm="http://schemas.microsoft.com/office/excel/2006/main">
          <x14:cfRule type="expression" priority="1566" id="{0204DE3E-E726-4061-9E65-29DBA63B00B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G7:G10</xm:sqref>
        </x14:conditionalFormatting>
        <x14:conditionalFormatting xmlns:xm="http://schemas.microsoft.com/office/excel/2006/main">
          <x14:cfRule type="expression" priority="1564" id="{8D11468E-18FB-424B-97EF-640D77D4447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H7:AJ10</xm:sqref>
        </x14:conditionalFormatting>
        <x14:conditionalFormatting xmlns:xm="http://schemas.microsoft.com/office/excel/2006/main">
          <x14:cfRule type="expression" priority="1563" id="{91727919-E380-403D-A811-8C0872FA8A6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H7:AJ10</xm:sqref>
        </x14:conditionalFormatting>
        <x14:conditionalFormatting xmlns:xm="http://schemas.microsoft.com/office/excel/2006/main">
          <x14:cfRule type="expression" priority="1532" id="{D15C4F84-E0D2-4CCE-9FB0-314C9F0FAE6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H7:AJ7</xm:sqref>
        </x14:conditionalFormatting>
        <x14:conditionalFormatting xmlns:xm="http://schemas.microsoft.com/office/excel/2006/main">
          <x14:cfRule type="expression" priority="1530" id="{B933C159-580B-4360-86A2-0A3B40820C5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H7:AJ7</xm:sqref>
        </x14:conditionalFormatting>
        <x14:conditionalFormatting xmlns:xm="http://schemas.microsoft.com/office/excel/2006/main">
          <x14:cfRule type="expression" priority="1529" id="{E15FC634-8853-4CD5-93F1-40D4C60F436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H7:AJ7</xm:sqref>
        </x14:conditionalFormatting>
        <x14:conditionalFormatting xmlns:xm="http://schemas.microsoft.com/office/excel/2006/main">
          <x14:cfRule type="expression" priority="1527" id="{BAB8909F-59DE-43CD-AAC5-0C4AB5E3670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H8:AJ8</xm:sqref>
        </x14:conditionalFormatting>
        <x14:conditionalFormatting xmlns:xm="http://schemas.microsoft.com/office/excel/2006/main">
          <x14:cfRule type="expression" priority="1525" id="{301025EF-4788-40E6-A539-7EC3517FD0C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H8:AJ8</xm:sqref>
        </x14:conditionalFormatting>
        <x14:conditionalFormatting xmlns:xm="http://schemas.microsoft.com/office/excel/2006/main">
          <x14:cfRule type="expression" priority="1524" id="{EABAE4DF-E712-4C2A-900D-24F3A41847A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H8:AJ8</xm:sqref>
        </x14:conditionalFormatting>
        <x14:conditionalFormatting xmlns:xm="http://schemas.microsoft.com/office/excel/2006/main">
          <x14:cfRule type="expression" priority="1518" id="{3D24D202-99C5-41F3-8137-20D5BBE3BA6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H9:AJ9</xm:sqref>
        </x14:conditionalFormatting>
        <x14:conditionalFormatting xmlns:xm="http://schemas.microsoft.com/office/excel/2006/main">
          <x14:cfRule type="expression" priority="1516" id="{BBCA613B-D5BB-40B7-8CF0-2E42635D2C2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H9:AJ9</xm:sqref>
        </x14:conditionalFormatting>
        <x14:conditionalFormatting xmlns:xm="http://schemas.microsoft.com/office/excel/2006/main">
          <x14:cfRule type="expression" priority="1515" id="{A5BC09FF-5526-47BC-9945-688DAB68A4D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H9:AJ9</xm:sqref>
        </x14:conditionalFormatting>
        <x14:conditionalFormatting xmlns:xm="http://schemas.microsoft.com/office/excel/2006/main">
          <x14:cfRule type="expression" priority="1509" id="{1067CD59-E65F-4E95-94CD-DF3FCFDF8B6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H10:AJ10</xm:sqref>
        </x14:conditionalFormatting>
        <x14:conditionalFormatting xmlns:xm="http://schemas.microsoft.com/office/excel/2006/main">
          <x14:cfRule type="expression" priority="1507" id="{8903D6A3-E343-45E9-8AAA-1179D24ED4E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H10:AJ10</xm:sqref>
        </x14:conditionalFormatting>
        <x14:conditionalFormatting xmlns:xm="http://schemas.microsoft.com/office/excel/2006/main">
          <x14:cfRule type="expression" priority="1506" id="{30F7DE0E-2B94-45F1-9C46-F33BBD0AF66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H10:AJ10</xm:sqref>
        </x14:conditionalFormatting>
        <x14:conditionalFormatting xmlns:xm="http://schemas.microsoft.com/office/excel/2006/main">
          <x14:cfRule type="expression" priority="1350" id="{E1FB79FD-B7DC-43C1-BE13-0CBD6C58440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349" id="{8E0FFBB2-3987-4036-9DA4-F908419995E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347" id="{AD599C42-54B1-4DAA-92C0-3F3EAFA0F3D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346" id="{9312F0BB-7652-4F4E-BF56-45685058237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055" stopIfTrue="1" id="{03C01157-CE1D-4B91-9C7E-622884C7589F}">
            <xm:f>IFERROR(VLOOKUP(G2,Sviatky!$B$2:$E$384,4,0),"")="SV"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G4:AJ4</xm:sqref>
        </x14:conditionalFormatting>
        <x14:conditionalFormatting xmlns:xm="http://schemas.microsoft.com/office/excel/2006/main">
          <x14:cfRule type="expression" priority="1046" stopIfTrue="1" id="{7A24CB68-2D70-4221-8F2F-4034BEB267C5}">
            <xm:f>IFERROR(VLOOKUP(G24,Sviatky!$B$2:$E$384,4,0),"")="SV"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G26:AJ26</xm:sqref>
        </x14:conditionalFormatting>
        <x14:conditionalFormatting xmlns:xm="http://schemas.microsoft.com/office/excel/2006/main">
          <x14:cfRule type="expression" priority="1037" stopIfTrue="1" id="{06E5F205-597C-4813-BDFC-4BCE97C54F43}">
            <xm:f>IFERROR(VLOOKUP(G46,Sviatky!$B$2:$E$384,4,0),"")="SV"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G48:AJ48</xm:sqref>
        </x14:conditionalFormatting>
        <x14:conditionalFormatting xmlns:xm="http://schemas.microsoft.com/office/excel/2006/main">
          <x14:cfRule type="expression" priority="852" id="{3265D0F0-610F-4F34-8C02-8BF1F9F33A6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F12:H12</xm:sqref>
        </x14:conditionalFormatting>
        <x14:conditionalFormatting xmlns:xm="http://schemas.microsoft.com/office/excel/2006/main">
          <x14:cfRule type="expression" priority="850" id="{8868356E-73EE-4A0C-8CE0-AA462AE36E5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848" id="{C5092C6D-3F00-47F8-BBE5-99855625575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H12:H14</xm:sqref>
        </x14:conditionalFormatting>
        <x14:conditionalFormatting xmlns:xm="http://schemas.microsoft.com/office/excel/2006/main">
          <x14:cfRule type="expression" priority="846" id="{D3E390A9-5D18-4614-9738-32A45124EE1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844" id="{CC097A84-3E75-4E2D-904B-A46E4930759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843" id="{8F716193-8F5E-4712-B7FA-BF905434C17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42" id="{75069AC3-948D-4B22-BBD2-1B692EC7941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840" id="{E28893A3-86A8-4805-B77A-B8764306B9C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839" id="{59FFB855-D1C7-4EC0-9920-0B80E3C21CE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837" id="{CC30D34D-3357-4C51-A1B4-DB6DDF0D96B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835" id="{C2AC1E7B-3458-4977-AABB-4DB0BA5B670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834" id="{8BCAC9DA-150B-43D8-8DC5-EAA1A612EFA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F13:F14</xm:sqref>
        </x14:conditionalFormatting>
        <x14:conditionalFormatting xmlns:xm="http://schemas.microsoft.com/office/excel/2006/main">
          <x14:cfRule type="expression" priority="833" id="{2BEEA727-C7FC-4609-A1B5-A03F9CD59A9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831" id="{AB1E607A-1F3F-4B6F-9E0B-8954EE9370C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expression" priority="830" id="{08C48112-1F63-4C83-BA5A-C3C61FD3472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expression" priority="828" id="{DBFACDCC-FFF0-40AE-AE41-F73EBC0BA83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827" id="{46ECD20F-3253-43C3-9BE9-2C25CDD1518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825" id="{F022B1D1-B144-45A8-8BA4-DCE41B88CF8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823" id="{EE85F0FC-92A7-4388-AA59-CC67D9D6DAF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822" id="{7BEA15E6-CED2-4A76-8FEA-F14FD1464AF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820" id="{02C59731-CA7E-48C2-ABEC-BD8E617B4C7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818" id="{DAEDDCD5-CF19-4466-8892-AB1565FACD4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817" id="{450993CB-8252-4820-BF7D-3CA09A418A7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816" id="{C31BF996-5808-45BB-8F27-6EA34B9C69C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815" id="{C36F3C59-7545-487D-B22F-598401113D6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813" id="{E20E38A1-896A-4046-A6B5-5662B07CA79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812" id="{03C7045B-1D06-4A9D-8CDD-F2C2F3F03A0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810" id="{90CC17ED-94FD-4AE5-AF01-AFC019BD4EE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809" id="{E8FB7AE8-E3FC-4DA1-A870-619E5BA6791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487" id="{429B3226-A06F-4AF8-91DE-7BA5992D143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485" id="{52D04951-DC94-42C1-BB0D-69050022E9B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I12:AJ14</xm:sqref>
        </x14:conditionalFormatting>
        <x14:conditionalFormatting xmlns:xm="http://schemas.microsoft.com/office/excel/2006/main">
          <x14:cfRule type="expression" priority="483" id="{C179A3D0-1968-4AD2-AB37-A1F27C21B97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81" id="{AF70709C-F720-488E-9AC6-C1A063C62D2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480" id="{CF064672-0BE9-4CE0-9E75-FF4A7B2EC95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478" id="{83C4F271-AB01-4DCD-BC44-A2A21EBA652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76" id="{876FD561-E0AA-47F1-969B-DB5237CA66B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75" id="{F0DB1069-171E-4005-9532-7D0A2B2F60D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73" id="{01F22526-00A7-44A2-9845-D2126C1A6C6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472" id="{684643EC-89EA-4C3D-A3E8-6AEFEDBC806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470" id="{FC297260-6D3A-41E5-9EF4-DE3D959D639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I13:AJ13</xm:sqref>
        </x14:conditionalFormatting>
        <x14:conditionalFormatting xmlns:xm="http://schemas.microsoft.com/office/excel/2006/main">
          <x14:cfRule type="expression" priority="468" id="{7FDA2722-1920-41C0-9CCC-4144C7132F0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I13:AJ13</xm:sqref>
        </x14:conditionalFormatting>
        <x14:conditionalFormatting xmlns:xm="http://schemas.microsoft.com/office/excel/2006/main">
          <x14:cfRule type="expression" priority="467" id="{26C4F935-6DA6-4AFA-A27F-F69F081760D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I13:AJ13</xm:sqref>
        </x14:conditionalFormatting>
        <x14:conditionalFormatting xmlns:xm="http://schemas.microsoft.com/office/excel/2006/main">
          <x14:cfRule type="expression" priority="465" id="{82AD2CA6-DB6A-44F4-8986-4FE6E5D3052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I14:AJ14</xm:sqref>
        </x14:conditionalFormatting>
        <x14:conditionalFormatting xmlns:xm="http://schemas.microsoft.com/office/excel/2006/main">
          <x14:cfRule type="expression" priority="463" id="{BE463A57-BD91-4521-BE78-8B818D444E4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I14:AJ14</xm:sqref>
        </x14:conditionalFormatting>
        <x14:conditionalFormatting xmlns:xm="http://schemas.microsoft.com/office/excel/2006/main">
          <x14:cfRule type="expression" priority="462" id="{712CCA65-2FD6-4D8B-AAF1-861C8B1BD2A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I14:AJ14</xm:sqref>
        </x14:conditionalFormatting>
        <x14:conditionalFormatting xmlns:xm="http://schemas.microsoft.com/office/excel/2006/main">
          <x14:cfRule type="expression" priority="461" id="{F114CF2B-F310-4490-BF34-BBE47665520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459" id="{2059CE14-E57E-41FF-97CE-8FBA8846CF0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58" id="{EB8B7084-04B6-4195-8215-10A0FA7D96D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56" id="{B4954F43-4D6B-4DAB-8A32-1F0CEF2A581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55" id="{0D635450-D239-4613-B063-117193F2B51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428" id="{324712F3-E76A-40D8-85B4-AF67626344E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H29:AJ32</xm:sqref>
        </x14:conditionalFormatting>
        <x14:conditionalFormatting xmlns:xm="http://schemas.microsoft.com/office/excel/2006/main">
          <x14:cfRule type="expression" priority="426" id="{96D1C7B0-1EBA-4EF3-A055-ABB3B7529FA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424" id="{6F175EA7-E3A9-4976-ADCD-8772941BB69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G29:G32</xm:sqref>
        </x14:conditionalFormatting>
        <x14:conditionalFormatting xmlns:xm="http://schemas.microsoft.com/office/excel/2006/main">
          <x14:cfRule type="expression" priority="417" id="{3C4C5207-AD71-418D-9105-B5E289E5369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415" id="{18EC59FE-FA11-46DC-BAC1-8C8520BB3F7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G29:G32</xm:sqref>
        </x14:conditionalFormatting>
        <x14:conditionalFormatting xmlns:xm="http://schemas.microsoft.com/office/excel/2006/main">
          <x14:cfRule type="expression" priority="414" id="{AC2C8BAC-FF06-43F7-8E6B-495B24D8A5E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F29:F32</xm:sqref>
        </x14:conditionalFormatting>
        <x14:conditionalFormatting xmlns:xm="http://schemas.microsoft.com/office/excel/2006/main">
          <x14:cfRule type="expression" priority="413" id="{4D35167E-4814-40D9-BBA5-080DE93BE2A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G29:G32</xm:sqref>
        </x14:conditionalFormatting>
        <x14:conditionalFormatting xmlns:xm="http://schemas.microsoft.com/office/excel/2006/main">
          <x14:cfRule type="expression" priority="411" id="{DA42CB16-2910-45F2-B81D-DF3BC522758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H29:AJ32</xm:sqref>
        </x14:conditionalFormatting>
        <x14:conditionalFormatting xmlns:xm="http://schemas.microsoft.com/office/excel/2006/main">
          <x14:cfRule type="expression" priority="410" id="{00180848-7FC5-4F6F-8730-F6EC9DA451E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H29:AJ32</xm:sqref>
        </x14:conditionalFormatting>
        <x14:conditionalFormatting xmlns:xm="http://schemas.microsoft.com/office/excel/2006/main">
          <x14:cfRule type="expression" priority="405" id="{C22AD1D5-0A96-4F94-B324-64294986D03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expression" priority="403" id="{3E5AAB46-8240-4DBF-A859-0E3D3EA6050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expression" priority="402" id="{4BFAAF4A-37CF-419C-8516-09A676C5A17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expression" priority="400" id="{D4278FE1-02C3-4F51-B8D3-EC375170471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H30:AJ30</xm:sqref>
        </x14:conditionalFormatting>
        <x14:conditionalFormatting xmlns:xm="http://schemas.microsoft.com/office/excel/2006/main">
          <x14:cfRule type="expression" priority="398" id="{A57EDD33-158E-42F4-B94D-8C844CEFB01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H30:AJ30</xm:sqref>
        </x14:conditionalFormatting>
        <x14:conditionalFormatting xmlns:xm="http://schemas.microsoft.com/office/excel/2006/main">
          <x14:cfRule type="expression" priority="397" id="{86C368A2-C2B1-47D0-BEA3-FF2E933B7AE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H30:AJ30</xm:sqref>
        </x14:conditionalFormatting>
        <x14:conditionalFormatting xmlns:xm="http://schemas.microsoft.com/office/excel/2006/main">
          <x14:cfRule type="expression" priority="391" id="{AF713433-390D-4662-A04B-4FC97A0799E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H31:AJ31</xm:sqref>
        </x14:conditionalFormatting>
        <x14:conditionalFormatting xmlns:xm="http://schemas.microsoft.com/office/excel/2006/main">
          <x14:cfRule type="expression" priority="389" id="{BD2EAA95-3BFF-462F-A6DF-AB44C96E14E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H31:AJ31</xm:sqref>
        </x14:conditionalFormatting>
        <x14:conditionalFormatting xmlns:xm="http://schemas.microsoft.com/office/excel/2006/main">
          <x14:cfRule type="expression" priority="388" id="{60A59DC2-EA39-4BC0-ABFC-233660BF55F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H31:AJ31</xm:sqref>
        </x14:conditionalFormatting>
        <x14:conditionalFormatting xmlns:xm="http://schemas.microsoft.com/office/excel/2006/main">
          <x14:cfRule type="expression" priority="382" id="{2C2B9975-01DC-43F3-8224-C8600C04117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H32:AJ32</xm:sqref>
        </x14:conditionalFormatting>
        <x14:conditionalFormatting xmlns:xm="http://schemas.microsoft.com/office/excel/2006/main">
          <x14:cfRule type="expression" priority="380" id="{3F7E806F-9A72-464F-BA15-B8E1A1CD8FF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H32:AJ32</xm:sqref>
        </x14:conditionalFormatting>
        <x14:conditionalFormatting xmlns:xm="http://schemas.microsoft.com/office/excel/2006/main">
          <x14:cfRule type="expression" priority="379" id="{F13F5CE6-810A-4964-ACAD-C4C22307E9F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H32:AJ32</xm:sqref>
        </x14:conditionalFormatting>
        <x14:conditionalFormatting xmlns:xm="http://schemas.microsoft.com/office/excel/2006/main">
          <x14:cfRule type="expression" priority="375" id="{631F977D-1877-4F53-B256-8A132AD6610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374" id="{F9518ACF-6DCA-40C5-8087-628BA3D45E3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372" id="{02AAB83A-E4AF-47EA-A79B-3EDCEDF6C90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371" id="{4D8E706C-4285-45CC-9191-D0C38089FF5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349" id="{49CA9BDC-CCC2-4F11-A544-CE647AF6B55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F34:H34</xm:sqref>
        </x14:conditionalFormatting>
        <x14:conditionalFormatting xmlns:xm="http://schemas.microsoft.com/office/excel/2006/main">
          <x14:cfRule type="expression" priority="347" id="{FD05BA54-52EF-46F6-B07F-9EEEF1A0949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345" id="{7134CB60-52D3-43CB-814E-1F6937ABE4E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H34:H36</xm:sqref>
        </x14:conditionalFormatting>
        <x14:conditionalFormatting xmlns:xm="http://schemas.microsoft.com/office/excel/2006/main">
          <x14:cfRule type="expression" priority="343" id="{0E46659C-95D9-4C3A-A13C-5F738C10548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341" id="{A6A139E7-01A1-4095-9810-70FCC311198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expression" priority="340" id="{879CBCCA-7F52-4FFC-AE77-8100A825004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39" id="{CA9A5A86-A4D6-4CEB-837D-636ECEEF81D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337" id="{10B0C853-7E40-4902-A900-DBE6BAFE87A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36" id="{73AF26CA-B703-4C05-B8C9-96D86E93BFF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34" id="{21BBCC30-44F7-439F-9227-79F0F63DA6B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332" id="{09943CC2-585C-4D58-BADB-4994D34AD14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expression" priority="331" id="{82EA9755-F35A-4ECA-89AD-6B70859617E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F35:F36</xm:sqref>
        </x14:conditionalFormatting>
        <x14:conditionalFormatting xmlns:xm="http://schemas.microsoft.com/office/excel/2006/main">
          <x14:cfRule type="expression" priority="330" id="{B7FEDB12-44ED-479D-BAA3-6C8DD56AEB4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expression" priority="328" id="{3A41F73F-BC6F-4B62-9F19-D6D5AF85E87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H35:H36</xm:sqref>
        </x14:conditionalFormatting>
        <x14:conditionalFormatting xmlns:xm="http://schemas.microsoft.com/office/excel/2006/main">
          <x14:cfRule type="expression" priority="327" id="{99C6D887-C6A8-4EB4-8C26-AF3B155FBF8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H35:H36</xm:sqref>
        </x14:conditionalFormatting>
        <x14:conditionalFormatting xmlns:xm="http://schemas.microsoft.com/office/excel/2006/main">
          <x14:cfRule type="expression" priority="325" id="{48132A37-FF15-4062-A3A1-2C6484E861B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24" id="{DED5ECF0-173D-4973-84C3-3E7F6BEAF68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22" id="{A7822A99-AB22-4A35-A961-6CDC4C77314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20" id="{92C0B0E4-3555-48E6-B8CE-F2DAAAB7703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19" id="{CA623C81-F43E-48FC-9A78-A358B8C0468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17" id="{5A38CD5D-BF84-4741-ADAA-3E8002F0325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15" id="{BE05106F-C37A-4C77-ABFF-A9500BED780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14" id="{D80AFA1D-A6A0-41A3-97C5-CD8F936389D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13" id="{6F5860A4-B06B-4181-B679-4E07CA1DED4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312" id="{5C3567F0-2837-4281-B4C8-4BECD0ADE34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10" id="{B79BAC61-F9D9-4B87-B368-07AF35C3282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309" id="{4EE9527C-3D54-4EF0-9D71-C728C9E364F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307" id="{9A1FB08A-D6CE-4166-B569-804D3014696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306" id="{88E587FD-C088-4DA7-83B3-17868E14D3F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291" id="{C08A0118-33AA-49F6-ADFB-C75BDD80751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289" id="{7548595A-D297-4046-A31F-BF7EF8C3E01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I34:AJ36</xm:sqref>
        </x14:conditionalFormatting>
        <x14:conditionalFormatting xmlns:xm="http://schemas.microsoft.com/office/excel/2006/main">
          <x14:cfRule type="expression" priority="287" id="{D1F65C76-89FE-4E15-990F-CC1F23D64B2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85" id="{85AB61B1-AE8F-4C81-A5D2-C6DF408AEE7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284" id="{7323B10C-A5C4-489A-8350-48B8DE96726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282" id="{AC42E830-3EF6-44A7-9EC1-EA1A3D2531F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80" id="{D247A775-4FB0-41F0-AC56-42C7A2F0DA8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79" id="{A7921C9F-B135-4688-9474-D4613AADE32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77" id="{7B5FF356-26A3-4201-B0AD-6544BC3C26D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276" id="{0107183F-8B32-4920-9D1A-B4520A941E1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274" id="{B2C9382C-1453-4F52-9EA8-D7A7BD6BBB4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I35:AJ35</xm:sqref>
        </x14:conditionalFormatting>
        <x14:conditionalFormatting xmlns:xm="http://schemas.microsoft.com/office/excel/2006/main">
          <x14:cfRule type="expression" priority="272" id="{E57F852F-13D1-441C-96A3-3116DBACB82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I35:AJ35</xm:sqref>
        </x14:conditionalFormatting>
        <x14:conditionalFormatting xmlns:xm="http://schemas.microsoft.com/office/excel/2006/main">
          <x14:cfRule type="expression" priority="271" id="{43541174-6DB4-461E-BF16-9F8A16E98E3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I35:AJ35</xm:sqref>
        </x14:conditionalFormatting>
        <x14:conditionalFormatting xmlns:xm="http://schemas.microsoft.com/office/excel/2006/main">
          <x14:cfRule type="expression" priority="269" id="{3A6E78B4-8441-4B4B-98A2-7C579C01EF0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I36:AJ36</xm:sqref>
        </x14:conditionalFormatting>
        <x14:conditionalFormatting xmlns:xm="http://schemas.microsoft.com/office/excel/2006/main">
          <x14:cfRule type="expression" priority="267" id="{763B54B4-CCB0-4FFA-A940-48C6BCDFF21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I36:AJ36</xm:sqref>
        </x14:conditionalFormatting>
        <x14:conditionalFormatting xmlns:xm="http://schemas.microsoft.com/office/excel/2006/main">
          <x14:cfRule type="expression" priority="266" id="{F2AA3D77-7643-46D6-99C4-94010AFA4F2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I36:AJ36</xm:sqref>
        </x14:conditionalFormatting>
        <x14:conditionalFormatting xmlns:xm="http://schemas.microsoft.com/office/excel/2006/main">
          <x14:cfRule type="expression" priority="265" id="{C1858E59-A87A-4E93-812F-CC7A15E36CA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263" id="{34821357-8D0F-4DDD-8B0D-0FC523C6E4E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62" id="{D33B08BA-6869-4471-9741-2BED86B5FB2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60" id="{1D19372E-A89F-4AA2-95F0-6AA636090B2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59" id="{56C0E34F-DF5F-47C2-A01E-EECED3CD116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236" id="{F9345CA5-BFFE-4781-AAB6-B590BBD9DBC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F50:AJ50</xm:sqref>
        </x14:conditionalFormatting>
        <x14:conditionalFormatting xmlns:xm="http://schemas.microsoft.com/office/excel/2006/main">
          <x14:cfRule type="expression" priority="234" id="{CE844635-E5C6-4EA4-81BF-BA4B1A2A6FA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232" id="{C5ECABF1-CA5E-47C9-A8D7-9D6F48053B7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H50:AJ54</xm:sqref>
        </x14:conditionalFormatting>
        <x14:conditionalFormatting xmlns:xm="http://schemas.microsoft.com/office/excel/2006/main">
          <x14:cfRule type="expression" priority="230" id="{9AB01C59-D5B6-4A74-AB4F-5A2FBEC6698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228" id="{C5062A1B-90F8-4CF7-97CC-DCEAB782875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G51:G54</xm:sqref>
        </x14:conditionalFormatting>
        <x14:conditionalFormatting xmlns:xm="http://schemas.microsoft.com/office/excel/2006/main">
          <x14:cfRule type="expression" priority="227" id="{41BDABFB-C04D-4A99-AFCA-95B96F1302C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226" id="{C15E0212-6E06-4D8A-B039-D78B3B53F86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224" id="{3013C704-C482-423E-9A26-4B21F91D968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223" id="{29947C01-45CA-46EE-8601-03E754280D5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221" id="{BE1283D5-8CF8-40E9-8E83-4D03D2608D3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219" id="{67B6D622-8A1E-4464-8244-CDEE81E3554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G51:G54</xm:sqref>
        </x14:conditionalFormatting>
        <x14:conditionalFormatting xmlns:xm="http://schemas.microsoft.com/office/excel/2006/main">
          <x14:cfRule type="expression" priority="218" id="{6A024203-6042-495C-B74A-29945EE71AF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F51:F54</xm:sqref>
        </x14:conditionalFormatting>
        <x14:conditionalFormatting xmlns:xm="http://schemas.microsoft.com/office/excel/2006/main">
          <x14:cfRule type="expression" priority="217" id="{F720BEF8-6808-4476-A47F-55AD35EAAED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G51:G54</xm:sqref>
        </x14:conditionalFormatting>
        <x14:conditionalFormatting xmlns:xm="http://schemas.microsoft.com/office/excel/2006/main">
          <x14:cfRule type="expression" priority="215" id="{DD0E7EA5-90FA-401B-91A1-9A131E11526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H51:AJ54</xm:sqref>
        </x14:conditionalFormatting>
        <x14:conditionalFormatting xmlns:xm="http://schemas.microsoft.com/office/excel/2006/main">
          <x14:cfRule type="expression" priority="214" id="{573D3AD9-5999-4605-82BC-F661284B5E2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H51:AJ54</xm:sqref>
        </x14:conditionalFormatting>
        <x14:conditionalFormatting xmlns:xm="http://schemas.microsoft.com/office/excel/2006/main">
          <x14:cfRule type="expression" priority="212" id="{112F546E-6698-4FA6-92AF-A18C301B03B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211" id="{46954A6D-E157-4A4E-8F23-DC0F2E6608E2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209" id="{6B2A1FEB-86E3-49CE-8904-B32DC4FEDA9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H51:AJ51</xm:sqref>
        </x14:conditionalFormatting>
        <x14:conditionalFormatting xmlns:xm="http://schemas.microsoft.com/office/excel/2006/main">
          <x14:cfRule type="expression" priority="207" id="{045D9390-AB11-4505-AAE4-C8F313282C4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H51:AJ51</xm:sqref>
        </x14:conditionalFormatting>
        <x14:conditionalFormatting xmlns:xm="http://schemas.microsoft.com/office/excel/2006/main">
          <x14:cfRule type="expression" priority="206" id="{3718F14E-FA56-4CAE-A67E-2D70CC4AD80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H51:AJ51</xm:sqref>
        </x14:conditionalFormatting>
        <x14:conditionalFormatting xmlns:xm="http://schemas.microsoft.com/office/excel/2006/main">
          <x14:cfRule type="expression" priority="204" id="{B839A6ED-91E4-4067-9AB0-42171D35F3E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H52:AJ52</xm:sqref>
        </x14:conditionalFormatting>
        <x14:conditionalFormatting xmlns:xm="http://schemas.microsoft.com/office/excel/2006/main">
          <x14:cfRule type="expression" priority="202" id="{59916448-E293-4CFD-8E16-5AEB15A2EFB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H52:AJ52</xm:sqref>
        </x14:conditionalFormatting>
        <x14:conditionalFormatting xmlns:xm="http://schemas.microsoft.com/office/excel/2006/main">
          <x14:cfRule type="expression" priority="201" id="{7B9D5854-9457-4250-9116-2CF330A4E0B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H52:AJ52</xm:sqref>
        </x14:conditionalFormatting>
        <x14:conditionalFormatting xmlns:xm="http://schemas.microsoft.com/office/excel/2006/main">
          <x14:cfRule type="expression" priority="195" id="{8EA3F9E5-1FAD-4BA5-9456-17928736162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H53:AJ53</xm:sqref>
        </x14:conditionalFormatting>
        <x14:conditionalFormatting xmlns:xm="http://schemas.microsoft.com/office/excel/2006/main">
          <x14:cfRule type="expression" priority="193" id="{29847F96-F32A-44AF-B6A2-77E9680404A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H53:AJ53</xm:sqref>
        </x14:conditionalFormatting>
        <x14:conditionalFormatting xmlns:xm="http://schemas.microsoft.com/office/excel/2006/main">
          <x14:cfRule type="expression" priority="192" id="{BF29E16F-3A56-4D11-AD07-D13E2B133FC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H53:AJ53</xm:sqref>
        </x14:conditionalFormatting>
        <x14:conditionalFormatting xmlns:xm="http://schemas.microsoft.com/office/excel/2006/main">
          <x14:cfRule type="expression" priority="186" id="{2B8137CD-C023-43D2-95E7-8886B94365C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expression" priority="184" id="{25802A31-1D8B-4FFE-B971-41B8DC01D02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expression" priority="183" id="{44486052-24A3-40EC-A633-A100A1318A3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expression" priority="182" id="{23E60AB4-B2CD-46EB-9E07-46409979CDB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181" id="{92E66727-B813-47E1-BB42-AC45822E0C3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179" id="{B7490875-12B8-4ADF-A26D-5B59742AFE4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178" id="{93FB412C-F6DA-4BFC-987E-80F84FE4A33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176" id="{FEDCD2EB-CD5A-4F74-897A-E87A2042EE9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175" id="{957BC550-FC99-4A7F-B4D3-1E4D2E138EB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153" id="{940BA3CC-D1D6-45DC-8A0F-087C106704B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F56:H56</xm:sqref>
        </x14:conditionalFormatting>
        <x14:conditionalFormatting xmlns:xm="http://schemas.microsoft.com/office/excel/2006/main">
          <x14:cfRule type="expression" priority="151" id="{59EE30AE-044C-4B9C-8C2E-960AB817851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149" id="{CDCC8BAD-9B2D-4942-9D60-BE37B1053EC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H56:H58</xm:sqref>
        </x14:conditionalFormatting>
        <x14:conditionalFormatting xmlns:xm="http://schemas.microsoft.com/office/excel/2006/main">
          <x14:cfRule type="expression" priority="147" id="{4BD3A6D6-90DA-47FC-8F12-8A9E5176660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145" id="{D552E0C1-0CCC-4C94-A39B-5A54E5C3974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144" id="{5BA47B9E-AEAA-40E6-B134-59FE8603653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143" id="{5F52825F-9F4A-4EB2-876E-EF11242F4FB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141" id="{131B2E60-C847-4CF7-B437-83F090EFE3F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40" id="{5C348B69-1330-4161-AB36-CDBBC896951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38" id="{A03F1AB7-AB1C-4154-ABBE-532A3DD6BD2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136" id="{190D70C5-2AE4-490B-AD73-9A2FEF7A666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135" id="{9AAA078F-5FC2-4F67-90D2-C160659259A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F57:F58</xm:sqref>
        </x14:conditionalFormatting>
        <x14:conditionalFormatting xmlns:xm="http://schemas.microsoft.com/office/excel/2006/main">
          <x14:cfRule type="expression" priority="134" id="{CC053AB1-CD1A-4480-BDC4-7F5588EAECF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132" id="{DC21E94D-5109-4A04-A851-83E3A73099A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H57:H58</xm:sqref>
        </x14:conditionalFormatting>
        <x14:conditionalFormatting xmlns:xm="http://schemas.microsoft.com/office/excel/2006/main">
          <x14:cfRule type="expression" priority="131" id="{1B629195-276B-4725-9600-D608D230BB3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H57:H58</xm:sqref>
        </x14:conditionalFormatting>
        <x14:conditionalFormatting xmlns:xm="http://schemas.microsoft.com/office/excel/2006/main">
          <x14:cfRule type="expression" priority="129" id="{EE46D61F-29B2-4EAE-9C6A-22F29983969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28" id="{74D43D81-3542-40DD-8D69-2FC9F96EE08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26" id="{F3797B30-7C5C-4087-8A5C-B54E1DE16FC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124" id="{58ABC5AC-F133-479A-B1BF-0B5B581F9BD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123" id="{2E7EB326-EDB7-4DB0-951F-CA029BA4848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121" id="{CBB90A4E-0758-476A-A838-DA298A32288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119" id="{BEC38D0F-95B4-4280-AFA1-DA3A4E75240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118" id="{E89E1126-C6E1-4DA6-8A21-DA70FBE9427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117" id="{2C883561-01A3-4995-8DE2-C631C3F6DBE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116" id="{4DDB6F49-0B45-4D2F-9449-AC24113FCB0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14" id="{45EBB7A1-9912-4A57-9A66-264D2E4C205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113" id="{A924FC15-BD76-43BD-83D1-687B773F808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111" id="{D27B9D33-1AE0-4AA4-B220-BFA044F70D7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110" id="{571B5E87-5F5C-4087-8E94-3924942B04B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95" id="{D6DB4C28-538A-4245-B86A-115E0467FF6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93" id="{24E1F84D-8B28-4EBF-B560-219F7E643A5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I56:AJ58</xm:sqref>
        </x14:conditionalFormatting>
        <x14:conditionalFormatting xmlns:xm="http://schemas.microsoft.com/office/excel/2006/main">
          <x14:cfRule type="expression" priority="91" id="{BB6948DD-DF56-4175-9F7A-9EBCEE1895F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89" id="{7D27A15C-124B-42DA-8704-C5BA319FDA1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88" id="{4854ADEC-04A1-48E2-B5C7-9EFDEEBF4D9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86" id="{BC8B2EA3-8C6E-4348-ADE9-D9AD978626E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84" id="{73069C35-CC12-414E-82F1-228B344DF8E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83" id="{407DF1E9-FF0A-41A2-9A07-4C35F1F6E87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81" id="{7DABB9B2-C5E1-4499-8E13-485A54BCAA3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80" id="{0216141F-AC14-47AF-9838-1151AA351BA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78" id="{840F694E-6F5C-46A7-B7AA-11ED8EFC7A2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I57:AJ57</xm:sqref>
        </x14:conditionalFormatting>
        <x14:conditionalFormatting xmlns:xm="http://schemas.microsoft.com/office/excel/2006/main">
          <x14:cfRule type="expression" priority="76" id="{643F5C46-B9EA-445B-96D5-08E06F58701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I57:AJ57</xm:sqref>
        </x14:conditionalFormatting>
        <x14:conditionalFormatting xmlns:xm="http://schemas.microsoft.com/office/excel/2006/main">
          <x14:cfRule type="expression" priority="75" id="{17877F68-D0B1-488C-B10D-FD6627259A4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I57:AJ57</xm:sqref>
        </x14:conditionalFormatting>
        <x14:conditionalFormatting xmlns:xm="http://schemas.microsoft.com/office/excel/2006/main">
          <x14:cfRule type="expression" priority="73" id="{D7866B2A-CAE7-4F38-A319-900F9A89B71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I58:AJ58</xm:sqref>
        </x14:conditionalFormatting>
        <x14:conditionalFormatting xmlns:xm="http://schemas.microsoft.com/office/excel/2006/main">
          <x14:cfRule type="expression" priority="71" id="{C8C1C3CB-57B6-4A77-8A5F-4EC2C011751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I58:AJ58</xm:sqref>
        </x14:conditionalFormatting>
        <x14:conditionalFormatting xmlns:xm="http://schemas.microsoft.com/office/excel/2006/main">
          <x14:cfRule type="expression" priority="70" id="{0E759B9B-C264-40A2-A811-48A8B8BAF05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I58:AJ58</xm:sqref>
        </x14:conditionalFormatting>
        <x14:conditionalFormatting xmlns:xm="http://schemas.microsoft.com/office/excel/2006/main">
          <x14:cfRule type="expression" priority="69" id="{A5DACFAB-4AE5-4F37-B72D-860DA5B6409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67" id="{D0AA839D-6B8A-4E5F-A314-D4F4F5E85C7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66" id="{A096417C-29EC-47A5-86C8-FF25D4F68932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64" id="{A083B125-7D98-47E9-978A-4B1BE4C28FB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63" id="{8FC03EC9-451C-46FD-A9A3-1DF34477C2D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6" id="{71362EF7-1B79-4330-8C2C-6B009B6D516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5" id="{9B5C72C8-44A3-405B-A5DF-04EB9CF9876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4" id="{B295828A-3176-4C6D-9609-0EFE9C4C88E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3" id="{66B57284-1694-4647-9BDF-16CB77CD5528}">
            <xm:f>ICO!$A$3&lt;&gt;$D$3</xm:f>
            <x14:dxf>
              <fill>
                <patternFill>
                  <bgColor theme="1"/>
                </patternFill>
              </fill>
            </x14:dxf>
          </x14:cfRule>
          <xm:sqref>F6:AJ10</xm:sqref>
        </x14:conditionalFormatting>
        <x14:conditionalFormatting xmlns:xm="http://schemas.microsoft.com/office/excel/2006/main">
          <x14:cfRule type="expression" priority="2" id="{23CE9803-1A22-4563-BE4F-B0BAB6E9C816}">
            <xm:f>ICO!$A$3&lt;&gt;$D$25</xm:f>
            <x14:dxf>
              <fill>
                <patternFill>
                  <bgColor theme="1"/>
                </patternFill>
              </fill>
            </x14:dxf>
          </x14:cfRule>
          <xm:sqref>F28:AJ32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4" yWindow="667" count="2">
        <x14:dataValidation type="list" allowBlank="1" showInputMessage="1" showErrorMessage="1" error="Vyberte druh pracovného pomeru zo zoznamu" prompt="Vyberte druh pracovného pomeru zo zoznamu">
          <x14:formula1>
            <xm:f>Pomery!$A$1:$K$1</xm:f>
          </x14:formula1>
          <xm:sqref>J3:P3 J25:P25 J47:P47</xm:sqref>
        </x14:dataValidation>
        <x14:dataValidation type="whole" operator="equal" allowBlank="1" showInputMessage="1" showErrorMessage="1" errorTitle="Nesprávne IČO" error="Zadajte IČO zamestnávateľa,na ktorého je formulár zakúpený" prompt="Zadajte IČO zamestnávateľa,na ktorého je formulár zakúpený">
          <x14:formula1>
            <xm:f>ICO!A1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3"/>
  <sheetViews>
    <sheetView workbookViewId="0">
      <selection activeCell="A4" sqref="A4"/>
    </sheetView>
  </sheetViews>
  <sheetFormatPr defaultRowHeight="12.75" x14ac:dyDescent="0.2"/>
  <cols>
    <col min="1" max="1" width="47.140625" customWidth="1"/>
  </cols>
  <sheetData>
    <row r="1" spans="1:1" x14ac:dyDescent="0.2">
      <c r="A1">
        <v>12345678</v>
      </c>
    </row>
    <row r="2" spans="1:1" ht="16.5" customHeight="1" x14ac:dyDescent="0.2">
      <c r="A2" s="84" t="s">
        <v>63</v>
      </c>
    </row>
    <row r="3" spans="1:1" x14ac:dyDescent="0.2">
      <c r="A3" t="s">
        <v>64</v>
      </c>
    </row>
  </sheetData>
  <sheetProtection algorithmName="SHA-512" hashValue="vNtksD/rXCVBZqYDLyNUW5IKvZbzoncFB7WqRv68lEQgH8blYH7nOsAG+DBnDqnvBSbBXUeoRHRhKTUDTILRLQ==" saltValue="nt0RMTgWJjwrZMKTr0JcY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K1"/>
  <sheetViews>
    <sheetView workbookViewId="0">
      <selection activeCell="K18" sqref="K18"/>
    </sheetView>
  </sheetViews>
  <sheetFormatPr defaultRowHeight="12.75" x14ac:dyDescent="0.2"/>
  <sheetData>
    <row r="1" spans="1:11" ht="45" x14ac:dyDescent="0.2">
      <c r="A1" s="81" t="s">
        <v>13</v>
      </c>
      <c r="B1" s="81" t="s">
        <v>14</v>
      </c>
      <c r="C1" s="81" t="s">
        <v>12</v>
      </c>
      <c r="D1" s="81" t="s">
        <v>15</v>
      </c>
      <c r="E1" s="81" t="s">
        <v>16</v>
      </c>
      <c r="F1" s="81" t="s">
        <v>17</v>
      </c>
      <c r="G1" s="81" t="s">
        <v>8</v>
      </c>
      <c r="H1" s="81" t="s">
        <v>10</v>
      </c>
      <c r="I1" s="81" t="s">
        <v>9</v>
      </c>
      <c r="J1" s="81" t="s">
        <v>11</v>
      </c>
      <c r="K1" s="81" t="s">
        <v>18</v>
      </c>
    </row>
  </sheetData>
  <sheetProtection algorithmName="SHA-512" hashValue="j2EnMc/OQzfMAvYSE2GOREjmYVLt1eL+R7J2fcWIiAGoaXcEDsvWW+NFYrorGALlIruZtsNxx/GepbQiKDqQ7w==" saltValue="nGVKQTsMr+4MB/WpKCIdC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2:E13"/>
  <sheetViews>
    <sheetView workbookViewId="0">
      <selection activeCell="H21" sqref="H21"/>
    </sheetView>
  </sheetViews>
  <sheetFormatPr defaultRowHeight="12.75" x14ac:dyDescent="0.2"/>
  <cols>
    <col min="2" max="2" width="17.28515625" bestFit="1" customWidth="1"/>
    <col min="3" max="3" width="10.140625" customWidth="1"/>
    <col min="4" max="4" width="35.5703125" customWidth="1"/>
    <col min="5" max="5" width="12.7109375" customWidth="1"/>
  </cols>
  <sheetData>
    <row r="2" spans="2:5" x14ac:dyDescent="0.2">
      <c r="B2" t="s">
        <v>41</v>
      </c>
      <c r="C2" t="s">
        <v>42</v>
      </c>
      <c r="D2" t="s">
        <v>43</v>
      </c>
      <c r="E2" t="s">
        <v>44</v>
      </c>
    </row>
    <row r="3" spans="2:5" x14ac:dyDescent="0.2">
      <c r="B3" s="42">
        <v>43101</v>
      </c>
      <c r="C3" s="43">
        <f>B3</f>
        <v>43101</v>
      </c>
      <c r="D3" s="44" t="s">
        <v>45</v>
      </c>
      <c r="E3" t="s">
        <v>46</v>
      </c>
    </row>
    <row r="4" spans="2:5" x14ac:dyDescent="0.2">
      <c r="B4" s="42">
        <v>43106</v>
      </c>
      <c r="C4" s="43">
        <f t="shared" ref="C4:C13" si="0">B4</f>
        <v>43106</v>
      </c>
      <c r="D4" s="44" t="s">
        <v>47</v>
      </c>
      <c r="E4" t="s">
        <v>46</v>
      </c>
    </row>
    <row r="5" spans="2:5" x14ac:dyDescent="0.2">
      <c r="B5" s="42">
        <v>43189</v>
      </c>
      <c r="C5" s="43">
        <f t="shared" si="0"/>
        <v>43189</v>
      </c>
      <c r="D5" s="44" t="s">
        <v>48</v>
      </c>
      <c r="E5" t="s">
        <v>46</v>
      </c>
    </row>
    <row r="6" spans="2:5" x14ac:dyDescent="0.2">
      <c r="B6" s="42">
        <v>43192</v>
      </c>
      <c r="C6" s="43">
        <f t="shared" si="0"/>
        <v>43192</v>
      </c>
      <c r="D6" s="44" t="s">
        <v>49</v>
      </c>
      <c r="E6" t="s">
        <v>46</v>
      </c>
    </row>
    <row r="7" spans="2:5" x14ac:dyDescent="0.2">
      <c r="B7" s="42">
        <v>43221</v>
      </c>
      <c r="C7" s="43">
        <f t="shared" si="0"/>
        <v>43221</v>
      </c>
      <c r="D7" s="44" t="s">
        <v>50</v>
      </c>
      <c r="E7" t="s">
        <v>46</v>
      </c>
    </row>
    <row r="8" spans="2:5" x14ac:dyDescent="0.2">
      <c r="B8" s="42">
        <v>43228</v>
      </c>
      <c r="C8" s="43">
        <f t="shared" si="0"/>
        <v>43228</v>
      </c>
      <c r="D8" s="44" t="s">
        <v>51</v>
      </c>
      <c r="E8" t="s">
        <v>46</v>
      </c>
    </row>
    <row r="9" spans="2:5" x14ac:dyDescent="0.2">
      <c r="B9" s="42">
        <v>43286</v>
      </c>
      <c r="C9" s="43">
        <f t="shared" si="0"/>
        <v>43286</v>
      </c>
      <c r="D9" s="44" t="s">
        <v>52</v>
      </c>
      <c r="E9" t="s">
        <v>46</v>
      </c>
    </row>
    <row r="10" spans="2:5" x14ac:dyDescent="0.2">
      <c r="B10" s="42">
        <v>43341</v>
      </c>
      <c r="C10" s="43">
        <f t="shared" si="0"/>
        <v>43341</v>
      </c>
      <c r="D10" s="44" t="s">
        <v>53</v>
      </c>
      <c r="E10" t="s">
        <v>46</v>
      </c>
    </row>
    <row r="11" spans="2:5" x14ac:dyDescent="0.2">
      <c r="B11" s="42">
        <v>43344</v>
      </c>
      <c r="C11" s="43">
        <f t="shared" si="0"/>
        <v>43344</v>
      </c>
      <c r="D11" s="44" t="s">
        <v>54</v>
      </c>
      <c r="E11" t="s">
        <v>46</v>
      </c>
    </row>
    <row r="12" spans="2:5" x14ac:dyDescent="0.2">
      <c r="B12" s="42">
        <v>43358</v>
      </c>
      <c r="C12" s="43">
        <f t="shared" si="0"/>
        <v>43358</v>
      </c>
      <c r="D12" s="45" t="s">
        <v>55</v>
      </c>
      <c r="E12" t="s">
        <v>46</v>
      </c>
    </row>
    <row r="13" spans="2:5" s="66" customFormat="1" x14ac:dyDescent="0.2">
      <c r="B13" s="42">
        <v>43403</v>
      </c>
      <c r="C13" s="43">
        <f t="shared" si="0"/>
        <v>43403</v>
      </c>
      <c r="D13" s="45" t="s">
        <v>59</v>
      </c>
      <c r="E13" s="66" t="s">
        <v>46</v>
      </c>
    </row>
  </sheetData>
  <sheetProtection algorithmName="SHA-512" hashValue="Lk2dIM4pm7MvcrmOr90R3kGQdmAb43/wd7SeMoKYxGVqF8CrsFhOH5rYpXKlmWppg/OE1ctUKKzl+EfOK32VkA==" saltValue="gPi/RzHT2h2nb9xNhnxRMA==" spinCount="100000" sheet="1" objects="1" scenarios="1"/>
  <conditionalFormatting sqref="D3:D13">
    <cfRule type="cellIs" dxfId="1" priority="3" stopIfTrue="1" operator="equal">
      <formula>"Veľkonočný pondelok"</formula>
    </cfRule>
    <cfRule type="cellIs" dxfId="0" priority="4" stopIfTrue="1" operator="equal">
      <formula>"Veľký Piatok"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F12"/>
  <sheetViews>
    <sheetView workbookViewId="0">
      <selection activeCell="B12" sqref="B12"/>
    </sheetView>
  </sheetViews>
  <sheetFormatPr defaultRowHeight="12.75" x14ac:dyDescent="0.2"/>
  <cols>
    <col min="1" max="1" width="9.140625" style="50"/>
    <col min="2" max="2" width="17.28515625" style="50" bestFit="1" customWidth="1"/>
    <col min="3" max="3" width="10.140625" style="50" customWidth="1"/>
    <col min="4" max="4" width="10.7109375" style="50" customWidth="1"/>
    <col min="5" max="5" width="10.7109375" style="51" customWidth="1"/>
    <col min="6" max="6" width="10.5703125" style="50" customWidth="1"/>
    <col min="7" max="16384" width="9.140625" style="50"/>
  </cols>
  <sheetData>
    <row r="1" spans="1:6" x14ac:dyDescent="0.2">
      <c r="A1" s="50">
        <v>1</v>
      </c>
      <c r="B1" s="56">
        <v>22</v>
      </c>
      <c r="C1" s="50">
        <f>SUM(B1*8)</f>
        <v>176</v>
      </c>
      <c r="D1" s="56">
        <v>1</v>
      </c>
      <c r="E1" s="51">
        <f>SUM(B1+D1)</f>
        <v>23</v>
      </c>
      <c r="F1" s="50">
        <f>SUM(E1*8)</f>
        <v>184</v>
      </c>
    </row>
    <row r="2" spans="1:6" x14ac:dyDescent="0.2">
      <c r="A2" s="50">
        <v>2</v>
      </c>
      <c r="B2" s="56">
        <v>20</v>
      </c>
      <c r="C2" s="51">
        <f t="shared" ref="C2:C12" si="0">SUM(B2*8)</f>
        <v>160</v>
      </c>
      <c r="D2" s="56"/>
      <c r="E2" s="51">
        <f t="shared" ref="E2:E12" si="1">SUM(B2+D2)</f>
        <v>20</v>
      </c>
      <c r="F2" s="51">
        <f t="shared" ref="F2:F12" si="2">SUM(E2*8)</f>
        <v>160</v>
      </c>
    </row>
    <row r="3" spans="1:6" x14ac:dyDescent="0.2">
      <c r="A3" s="50">
        <v>3</v>
      </c>
      <c r="B3" s="56">
        <v>21</v>
      </c>
      <c r="C3" s="51">
        <f t="shared" si="0"/>
        <v>168</v>
      </c>
      <c r="D3" s="56">
        <v>1</v>
      </c>
      <c r="E3" s="51">
        <f t="shared" si="1"/>
        <v>22</v>
      </c>
      <c r="F3" s="51">
        <f t="shared" si="2"/>
        <v>176</v>
      </c>
    </row>
    <row r="4" spans="1:6" x14ac:dyDescent="0.2">
      <c r="A4" s="50">
        <v>4</v>
      </c>
      <c r="B4" s="56">
        <v>20</v>
      </c>
      <c r="C4" s="51">
        <f t="shared" si="0"/>
        <v>160</v>
      </c>
      <c r="D4" s="56">
        <v>1</v>
      </c>
      <c r="E4" s="51">
        <f t="shared" si="1"/>
        <v>21</v>
      </c>
      <c r="F4" s="51">
        <f t="shared" si="2"/>
        <v>168</v>
      </c>
    </row>
    <row r="5" spans="1:6" x14ac:dyDescent="0.2">
      <c r="A5" s="50">
        <v>5</v>
      </c>
      <c r="B5" s="56">
        <v>21</v>
      </c>
      <c r="C5" s="51">
        <f t="shared" si="0"/>
        <v>168</v>
      </c>
      <c r="D5" s="56">
        <v>2</v>
      </c>
      <c r="E5" s="51">
        <f t="shared" si="1"/>
        <v>23</v>
      </c>
      <c r="F5" s="51">
        <f t="shared" si="2"/>
        <v>184</v>
      </c>
    </row>
    <row r="6" spans="1:6" x14ac:dyDescent="0.2">
      <c r="A6" s="50">
        <v>6</v>
      </c>
      <c r="B6" s="56">
        <v>21</v>
      </c>
      <c r="C6" s="51">
        <f t="shared" si="0"/>
        <v>168</v>
      </c>
      <c r="D6" s="56"/>
      <c r="E6" s="51">
        <f t="shared" si="1"/>
        <v>21</v>
      </c>
      <c r="F6" s="51">
        <f t="shared" si="2"/>
        <v>168</v>
      </c>
    </row>
    <row r="7" spans="1:6" x14ac:dyDescent="0.2">
      <c r="A7" s="50">
        <v>7</v>
      </c>
      <c r="B7" s="56">
        <v>21</v>
      </c>
      <c r="C7" s="51">
        <f t="shared" si="0"/>
        <v>168</v>
      </c>
      <c r="D7" s="56">
        <v>1</v>
      </c>
      <c r="E7" s="51">
        <f t="shared" si="1"/>
        <v>22</v>
      </c>
      <c r="F7" s="51">
        <f t="shared" si="2"/>
        <v>176</v>
      </c>
    </row>
    <row r="8" spans="1:6" x14ac:dyDescent="0.2">
      <c r="A8" s="50">
        <v>8</v>
      </c>
      <c r="B8" s="56">
        <v>22</v>
      </c>
      <c r="C8" s="51">
        <f t="shared" si="0"/>
        <v>176</v>
      </c>
      <c r="D8" s="56">
        <v>1</v>
      </c>
      <c r="E8" s="51">
        <f t="shared" si="1"/>
        <v>23</v>
      </c>
      <c r="F8" s="51">
        <f t="shared" si="2"/>
        <v>184</v>
      </c>
    </row>
    <row r="9" spans="1:6" x14ac:dyDescent="0.2">
      <c r="A9" s="50">
        <v>9</v>
      </c>
      <c r="B9" s="56">
        <v>20</v>
      </c>
      <c r="C9" s="51">
        <f t="shared" si="0"/>
        <v>160</v>
      </c>
      <c r="D9" s="56"/>
      <c r="E9" s="51">
        <f t="shared" si="1"/>
        <v>20</v>
      </c>
      <c r="F9" s="51">
        <f t="shared" si="2"/>
        <v>160</v>
      </c>
    </row>
    <row r="10" spans="1:6" x14ac:dyDescent="0.2">
      <c r="A10" s="50">
        <v>10</v>
      </c>
      <c r="B10" s="56">
        <v>22</v>
      </c>
      <c r="C10" s="51">
        <f t="shared" si="0"/>
        <v>176</v>
      </c>
      <c r="D10" s="56">
        <v>1</v>
      </c>
      <c r="E10" s="51">
        <f t="shared" si="1"/>
        <v>23</v>
      </c>
      <c r="F10" s="51">
        <f t="shared" si="2"/>
        <v>184</v>
      </c>
    </row>
    <row r="11" spans="1:6" x14ac:dyDescent="0.2">
      <c r="A11" s="50">
        <v>11</v>
      </c>
      <c r="B11" s="56"/>
      <c r="C11" s="51">
        <f t="shared" si="0"/>
        <v>0</v>
      </c>
      <c r="D11" s="56"/>
      <c r="E11" s="51">
        <f t="shared" si="1"/>
        <v>0</v>
      </c>
      <c r="F11" s="51">
        <f t="shared" si="2"/>
        <v>0</v>
      </c>
    </row>
    <row r="12" spans="1:6" x14ac:dyDescent="0.2">
      <c r="A12" s="50">
        <v>12</v>
      </c>
      <c r="B12" s="56"/>
      <c r="C12" s="51">
        <f t="shared" si="0"/>
        <v>0</v>
      </c>
      <c r="D12" s="56"/>
      <c r="E12" s="51">
        <f t="shared" si="1"/>
        <v>0</v>
      </c>
      <c r="F12" s="51">
        <f t="shared" si="2"/>
        <v>0</v>
      </c>
    </row>
  </sheetData>
  <sheetProtection algorithmName="SHA-512" hashValue="+wrNf/tePvFWjhDo3kYiT7kOaIURuPQ6QrncXnS4sezf/0GvccPbFouA7zcLVKbic9MuLsyGG3vX6+p4cXSc+Q==" saltValue="CChDP33eYgRP8Zq0vAHX7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Hárok1</vt:lpstr>
      <vt:lpstr>ICO</vt:lpstr>
      <vt:lpstr>Pomery</vt:lpstr>
      <vt:lpstr>Sviatky</vt:lpstr>
      <vt:lpstr>FPC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Miroslav</cp:lastModifiedBy>
  <cp:lastPrinted>2018-09-28T07:24:43Z</cp:lastPrinted>
  <dcterms:created xsi:type="dcterms:W3CDTF">2013-03-04T12:16:58Z</dcterms:created>
  <dcterms:modified xsi:type="dcterms:W3CDTF">2018-11-30T16:56:02Z</dcterms:modified>
</cp:coreProperties>
</file>