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C:\Dochádzky\"/>
    </mc:Choice>
  </mc:AlternateContent>
  <workbookProtection workbookAlgorithmName="SHA-512" workbookHashValue="su+LIES4UzcpdD7Vxk38iSA41QbCerjfBYHnMqJmkkV3KNGkNa8HhLIY2e7A3Wm0WRq3UTRPeQ8aSSKctq0Ufg==" workbookSaltValue="ug13VGAY7xKEQi/0Z2ob+w==" workbookSpinCount="100000" lockStructure="1"/>
  <bookViews>
    <workbookView xWindow="0" yWindow="0" windowWidth="28800" windowHeight="12435"/>
  </bookViews>
  <sheets>
    <sheet name="Hárok1" sheetId="1" r:id="rId1"/>
    <sheet name="ICO" sheetId="6" state="hidden" r:id="rId2"/>
    <sheet name="Pomery" sheetId="5" state="hidden" r:id="rId3"/>
    <sheet name="Sviatky" sheetId="2" state="hidden" r:id="rId4"/>
    <sheet name="FPC" sheetId="4" state="hidden" r:id="rId5"/>
  </sheets>
  <calcPr calcId="152511"/>
</workbook>
</file>

<file path=xl/calcChain.xml><?xml version="1.0" encoding="utf-8"?>
<calcChain xmlns="http://schemas.openxmlformats.org/spreadsheetml/2006/main">
  <c r="AJ60" i="1" l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55" i="1"/>
  <c r="F33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AL33" i="1" l="1"/>
  <c r="AL55" i="1"/>
  <c r="AL38" i="1"/>
  <c r="AL16" i="1"/>
  <c r="AL11" i="1"/>
  <c r="F46" i="1"/>
  <c r="F48" i="1" s="1"/>
  <c r="AK67" i="1"/>
  <c r="AM67" i="1" s="1"/>
  <c r="AK66" i="1"/>
  <c r="AK65" i="1"/>
  <c r="AM65" i="1" s="1"/>
  <c r="AK64" i="1"/>
  <c r="AL63" i="1"/>
  <c r="AM63" i="1" s="1"/>
  <c r="AK63" i="1"/>
  <c r="AK62" i="1"/>
  <c r="AM62" i="1" s="1"/>
  <c r="AI61" i="1"/>
  <c r="AH61" i="1"/>
  <c r="AG61" i="1"/>
  <c r="AF61" i="1"/>
  <c r="AE61" i="1"/>
  <c r="AD61" i="1"/>
  <c r="AC61" i="1"/>
  <c r="AA61" i="1"/>
  <c r="Z61" i="1"/>
  <c r="Y61" i="1"/>
  <c r="X61" i="1"/>
  <c r="W61" i="1"/>
  <c r="V61" i="1"/>
  <c r="U61" i="1"/>
  <c r="S61" i="1"/>
  <c r="R61" i="1"/>
  <c r="Q61" i="1"/>
  <c r="P61" i="1"/>
  <c r="O61" i="1"/>
  <c r="N61" i="1"/>
  <c r="K61" i="1"/>
  <c r="J61" i="1"/>
  <c r="I61" i="1"/>
  <c r="H61" i="1"/>
  <c r="G61" i="1"/>
  <c r="AL59" i="1"/>
  <c r="AK59" i="1"/>
  <c r="AL58" i="1"/>
  <c r="AK58" i="1"/>
  <c r="AL57" i="1"/>
  <c r="AK57" i="1"/>
  <c r="AL56" i="1"/>
  <c r="AK56" i="1"/>
  <c r="M61" i="1"/>
  <c r="AL54" i="1"/>
  <c r="AK54" i="1"/>
  <c r="AL53" i="1"/>
  <c r="AK53" i="1"/>
  <c r="AL52" i="1"/>
  <c r="AK52" i="1"/>
  <c r="AL51" i="1"/>
  <c r="AK51" i="1"/>
  <c r="AL50" i="1"/>
  <c r="AK50" i="1"/>
  <c r="F24" i="1"/>
  <c r="F26" i="1" s="1"/>
  <c r="AK45" i="1"/>
  <c r="AM45" i="1" s="1"/>
  <c r="AK44" i="1"/>
  <c r="AK43" i="1"/>
  <c r="AM43" i="1" s="1"/>
  <c r="AK42" i="1"/>
  <c r="AL41" i="1"/>
  <c r="AM41" i="1" s="1"/>
  <c r="AK41" i="1"/>
  <c r="AK40" i="1"/>
  <c r="AM40" i="1" s="1"/>
  <c r="AI39" i="1"/>
  <c r="AH39" i="1"/>
  <c r="AG39" i="1"/>
  <c r="AF39" i="1"/>
  <c r="AE39" i="1"/>
  <c r="AD39" i="1"/>
  <c r="AC39" i="1"/>
  <c r="AA39" i="1"/>
  <c r="Z39" i="1"/>
  <c r="Y39" i="1"/>
  <c r="W39" i="1"/>
  <c r="V39" i="1"/>
  <c r="U39" i="1"/>
  <c r="S39" i="1"/>
  <c r="R39" i="1"/>
  <c r="Q39" i="1"/>
  <c r="P39" i="1"/>
  <c r="O39" i="1"/>
  <c r="N39" i="1"/>
  <c r="K39" i="1"/>
  <c r="J39" i="1"/>
  <c r="I39" i="1"/>
  <c r="H39" i="1"/>
  <c r="G39" i="1"/>
  <c r="AL37" i="1"/>
  <c r="AK37" i="1"/>
  <c r="AL36" i="1"/>
  <c r="AK36" i="1"/>
  <c r="AL35" i="1"/>
  <c r="AK35" i="1"/>
  <c r="AL34" i="1"/>
  <c r="AK34" i="1"/>
  <c r="M39" i="1"/>
  <c r="AL32" i="1"/>
  <c r="AK32" i="1"/>
  <c r="AL31" i="1"/>
  <c r="AK31" i="1"/>
  <c r="AL30" i="1"/>
  <c r="AK30" i="1"/>
  <c r="AL29" i="1"/>
  <c r="AK29" i="1"/>
  <c r="AL28" i="1"/>
  <c r="AK28" i="1"/>
  <c r="AL60" i="1" l="1"/>
  <c r="AM60" i="1" s="1"/>
  <c r="F39" i="1"/>
  <c r="AM38" i="1"/>
  <c r="F61" i="1"/>
  <c r="L61" i="1"/>
  <c r="T61" i="1"/>
  <c r="AB61" i="1"/>
  <c r="AJ61" i="1"/>
  <c r="L39" i="1"/>
  <c r="T39" i="1"/>
  <c r="AB39" i="1"/>
  <c r="AJ39" i="1"/>
  <c r="G46" i="1"/>
  <c r="AK55" i="1"/>
  <c r="AK60" i="1"/>
  <c r="X39" i="1"/>
  <c r="AK33" i="1"/>
  <c r="G24" i="1"/>
  <c r="G26" i="1" s="1"/>
  <c r="AK38" i="1"/>
  <c r="H46" i="1" l="1"/>
  <c r="H48" i="1" s="1"/>
  <c r="G48" i="1"/>
  <c r="AK61" i="1"/>
  <c r="AL61" i="1"/>
  <c r="AK39" i="1"/>
  <c r="AL39" i="1"/>
  <c r="H24" i="1"/>
  <c r="H26" i="1" s="1"/>
  <c r="C13" i="2"/>
  <c r="I46" i="1" l="1"/>
  <c r="I48" i="1" s="1"/>
  <c r="I24" i="1"/>
  <c r="I26" i="1" s="1"/>
  <c r="AL1" i="1"/>
  <c r="F8" i="4"/>
  <c r="F7" i="4"/>
  <c r="F5" i="4"/>
  <c r="E12" i="4"/>
  <c r="F12" i="4" s="1"/>
  <c r="E11" i="4"/>
  <c r="F11" i="4" s="1"/>
  <c r="E10" i="4"/>
  <c r="F10" i="4" s="1"/>
  <c r="AM1" i="1" s="1"/>
  <c r="E9" i="4"/>
  <c r="F9" i="4" s="1"/>
  <c r="E8" i="4"/>
  <c r="E7" i="4"/>
  <c r="E6" i="4"/>
  <c r="F6" i="4" s="1"/>
  <c r="E5" i="4"/>
  <c r="E4" i="4"/>
  <c r="F4" i="4" s="1"/>
  <c r="E3" i="4"/>
  <c r="F3" i="4" s="1"/>
  <c r="E2" i="4"/>
  <c r="F2" i="4" s="1"/>
  <c r="E1" i="4"/>
  <c r="F1" i="4" s="1"/>
  <c r="C12" i="4"/>
  <c r="C11" i="4"/>
  <c r="C10" i="4"/>
  <c r="C9" i="4"/>
  <c r="C8" i="4"/>
  <c r="C7" i="4"/>
  <c r="C6" i="4"/>
  <c r="C5" i="4"/>
  <c r="C4" i="4"/>
  <c r="C3" i="4"/>
  <c r="C2" i="4"/>
  <c r="C1" i="4"/>
  <c r="J46" i="1" l="1"/>
  <c r="J48" i="1" s="1"/>
  <c r="J24" i="1"/>
  <c r="J26" i="1" s="1"/>
  <c r="AK1" i="1"/>
  <c r="AJ1" i="1"/>
  <c r="AI1" i="1"/>
  <c r="K46" i="1" l="1"/>
  <c r="K48" i="1" s="1"/>
  <c r="K24" i="1"/>
  <c r="K26" i="1" s="1"/>
  <c r="AK19" i="1"/>
  <c r="AL19" i="1"/>
  <c r="AM19" i="1" s="1"/>
  <c r="L46" i="1" l="1"/>
  <c r="L48" i="1" s="1"/>
  <c r="L24" i="1"/>
  <c r="L26" i="1" s="1"/>
  <c r="C12" i="2"/>
  <c r="C11" i="2"/>
  <c r="C10" i="2"/>
  <c r="C9" i="2"/>
  <c r="C8" i="2"/>
  <c r="C7" i="2"/>
  <c r="C6" i="2"/>
  <c r="C5" i="2"/>
  <c r="C4" i="2"/>
  <c r="C3" i="2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AJ17" i="1"/>
  <c r="AL15" i="1"/>
  <c r="AK15" i="1"/>
  <c r="AL14" i="1"/>
  <c r="AK14" i="1"/>
  <c r="AL13" i="1"/>
  <c r="AK13" i="1"/>
  <c r="AL12" i="1"/>
  <c r="AK12" i="1"/>
  <c r="AK23" i="1"/>
  <c r="AM23" i="1" s="1"/>
  <c r="AK22" i="1"/>
  <c r="AK21" i="1"/>
  <c r="AM21" i="1" s="1"/>
  <c r="AK20" i="1"/>
  <c r="F2" i="1"/>
  <c r="G17" i="1"/>
  <c r="F17" i="1"/>
  <c r="AL10" i="1"/>
  <c r="AK10" i="1"/>
  <c r="AK18" i="1"/>
  <c r="AM18" i="1" s="1"/>
  <c r="AK6" i="1"/>
  <c r="AL6" i="1"/>
  <c r="AK7" i="1"/>
  <c r="AL7" i="1"/>
  <c r="AK8" i="1"/>
  <c r="AL8" i="1"/>
  <c r="AK9" i="1"/>
  <c r="AL9" i="1"/>
  <c r="M46" i="1" l="1"/>
  <c r="M48" i="1" s="1"/>
  <c r="M24" i="1"/>
  <c r="M26" i="1" s="1"/>
  <c r="G2" i="1"/>
  <c r="G4" i="1" s="1"/>
  <c r="AM16" i="1"/>
  <c r="AK16" i="1"/>
  <c r="AK11" i="1"/>
  <c r="F4" i="1"/>
  <c r="N46" i="1" l="1"/>
  <c r="N48" i="1" s="1"/>
  <c r="N24" i="1"/>
  <c r="N26" i="1" s="1"/>
  <c r="H2" i="1"/>
  <c r="H4" i="1" s="1"/>
  <c r="AL17" i="1"/>
  <c r="AK17" i="1"/>
  <c r="O46" i="1" l="1"/>
  <c r="O48" i="1" s="1"/>
  <c r="O24" i="1"/>
  <c r="O26" i="1" s="1"/>
  <c r="I2" i="1"/>
  <c r="I4" i="1" s="1"/>
  <c r="P46" i="1" l="1"/>
  <c r="P48" i="1" s="1"/>
  <c r="P24" i="1"/>
  <c r="P26" i="1" s="1"/>
  <c r="J2" i="1"/>
  <c r="J4" i="1" s="1"/>
  <c r="Q46" i="1" l="1"/>
  <c r="Q48" i="1" s="1"/>
  <c r="Q24" i="1"/>
  <c r="Q26" i="1" s="1"/>
  <c r="K2" i="1"/>
  <c r="K4" i="1" s="1"/>
  <c r="R46" i="1" l="1"/>
  <c r="R48" i="1" s="1"/>
  <c r="R24" i="1"/>
  <c r="R26" i="1" s="1"/>
  <c r="L2" i="1"/>
  <c r="L4" i="1" s="1"/>
  <c r="S46" i="1" l="1"/>
  <c r="S48" i="1" s="1"/>
  <c r="S24" i="1"/>
  <c r="S26" i="1" s="1"/>
  <c r="M2" i="1"/>
  <c r="M4" i="1" s="1"/>
  <c r="T46" i="1" l="1"/>
  <c r="T48" i="1" s="1"/>
  <c r="T24" i="1"/>
  <c r="T26" i="1" s="1"/>
  <c r="N2" i="1"/>
  <c r="N4" i="1" s="1"/>
  <c r="U46" i="1" l="1"/>
  <c r="U48" i="1" s="1"/>
  <c r="U24" i="1"/>
  <c r="U26" i="1" s="1"/>
  <c r="O2" i="1"/>
  <c r="O4" i="1" s="1"/>
  <c r="V46" i="1" l="1"/>
  <c r="V48" i="1" s="1"/>
  <c r="V24" i="1"/>
  <c r="V26" i="1" s="1"/>
  <c r="P2" i="1"/>
  <c r="P4" i="1" s="1"/>
  <c r="W46" i="1" l="1"/>
  <c r="W48" i="1" s="1"/>
  <c r="W24" i="1"/>
  <c r="W26" i="1" s="1"/>
  <c r="Q2" i="1"/>
  <c r="Q4" i="1" s="1"/>
  <c r="X46" i="1" l="1"/>
  <c r="X48" i="1" s="1"/>
  <c r="X24" i="1"/>
  <c r="X26" i="1" s="1"/>
  <c r="R2" i="1"/>
  <c r="R4" i="1" s="1"/>
  <c r="Y46" i="1" l="1"/>
  <c r="Y48" i="1" s="1"/>
  <c r="Y24" i="1"/>
  <c r="Y26" i="1" s="1"/>
  <c r="S2" i="1"/>
  <c r="S4" i="1" s="1"/>
  <c r="Z46" i="1" l="1"/>
  <c r="Z48" i="1" s="1"/>
  <c r="Z24" i="1"/>
  <c r="Z26" i="1" s="1"/>
  <c r="T2" i="1"/>
  <c r="T4" i="1" s="1"/>
  <c r="AA46" i="1" l="1"/>
  <c r="AA48" i="1" s="1"/>
  <c r="AA24" i="1"/>
  <c r="AA26" i="1" s="1"/>
  <c r="U2" i="1"/>
  <c r="U4" i="1" s="1"/>
  <c r="AB46" i="1" l="1"/>
  <c r="AB48" i="1" s="1"/>
  <c r="AB24" i="1"/>
  <c r="AB26" i="1" s="1"/>
  <c r="V2" i="1"/>
  <c r="V4" i="1" s="1"/>
  <c r="AC46" i="1" l="1"/>
  <c r="AC48" i="1" s="1"/>
  <c r="AC24" i="1"/>
  <c r="AC26" i="1" s="1"/>
  <c r="W2" i="1"/>
  <c r="W4" i="1" s="1"/>
  <c r="AD46" i="1" l="1"/>
  <c r="AD48" i="1" s="1"/>
  <c r="AD24" i="1"/>
  <c r="AD26" i="1" s="1"/>
  <c r="X2" i="1"/>
  <c r="X4" i="1" s="1"/>
  <c r="AE46" i="1" l="1"/>
  <c r="AE48" i="1" s="1"/>
  <c r="AE24" i="1"/>
  <c r="AE26" i="1" s="1"/>
  <c r="Y2" i="1"/>
  <c r="Y4" i="1" s="1"/>
  <c r="AF46" i="1" l="1"/>
  <c r="AF48" i="1" s="1"/>
  <c r="AF24" i="1"/>
  <c r="AF26" i="1" s="1"/>
  <c r="Z2" i="1"/>
  <c r="Z4" i="1" s="1"/>
  <c r="AG46" i="1" l="1"/>
  <c r="AG48" i="1" s="1"/>
  <c r="AG24" i="1"/>
  <c r="AG26" i="1" s="1"/>
  <c r="AA2" i="1"/>
  <c r="AA4" i="1" s="1"/>
  <c r="AH46" i="1" l="1"/>
  <c r="AH48" i="1" s="1"/>
  <c r="AH24" i="1"/>
  <c r="AH26" i="1" s="1"/>
  <c r="AB2" i="1"/>
  <c r="AB4" i="1" s="1"/>
  <c r="AI46" i="1" l="1"/>
  <c r="AI48" i="1" s="1"/>
  <c r="AI24" i="1"/>
  <c r="AI26" i="1" s="1"/>
  <c r="AC2" i="1"/>
  <c r="AC4" i="1" s="1"/>
  <c r="AJ46" i="1" l="1"/>
  <c r="AJ48" i="1" s="1"/>
  <c r="AJ24" i="1"/>
  <c r="AJ26" i="1" s="1"/>
  <c r="AD2" i="1"/>
  <c r="AD4" i="1" s="1"/>
  <c r="AE2" i="1" l="1"/>
  <c r="AE4" i="1" s="1"/>
  <c r="AF2" i="1" l="1"/>
  <c r="AF4" i="1" s="1"/>
  <c r="AG2" i="1" l="1"/>
  <c r="AG4" i="1" s="1"/>
  <c r="AH2" i="1" l="1"/>
  <c r="AH4" i="1" s="1"/>
  <c r="AI2" i="1" l="1"/>
  <c r="AI4" i="1" s="1"/>
  <c r="AJ2" i="1" l="1"/>
  <c r="AJ4" i="1" s="1"/>
</calcChain>
</file>

<file path=xl/sharedStrings.xml><?xml version="1.0" encoding="utf-8"?>
<sst xmlns="http://schemas.openxmlformats.org/spreadsheetml/2006/main" count="185" uniqueCount="77">
  <si>
    <t>Dní</t>
  </si>
  <si>
    <t>Hodín</t>
  </si>
  <si>
    <t>Druh mzdy</t>
  </si>
  <si>
    <t>Priezvisko a meno zamestnanca</t>
  </si>
  <si>
    <t>Zamestnávateľ</t>
  </si>
  <si>
    <t>Druh pracovného pomeru</t>
  </si>
  <si>
    <t>Mesiac</t>
  </si>
  <si>
    <t>Rok</t>
  </si>
  <si>
    <t>Spoločník</t>
  </si>
  <si>
    <t>Domáca práca</t>
  </si>
  <si>
    <t>Konateľ</t>
  </si>
  <si>
    <t>Člen družstva</t>
  </si>
  <si>
    <t>Dohoda o pracovnej činnosti</t>
  </si>
  <si>
    <t>Hlavný pracovný pomer</t>
  </si>
  <si>
    <t>Vedľajší pracovný pomer</t>
  </si>
  <si>
    <t>Dohoda o vykonaní práce</t>
  </si>
  <si>
    <t>Dohoda o brigádnickej práci študenta</t>
  </si>
  <si>
    <t>Kratší pracovný čas</t>
  </si>
  <si>
    <t>Iný pracovný pomer</t>
  </si>
  <si>
    <t>Bez nadčasov</t>
  </si>
  <si>
    <t>Nadčasy</t>
  </si>
  <si>
    <t>Neprítomnosť</t>
  </si>
  <si>
    <r>
      <rPr>
        <b/>
        <sz val="10"/>
        <color indexed="56"/>
        <rFont val="Calibri"/>
        <family val="2"/>
        <charset val="238"/>
      </rPr>
      <t xml:space="preserve">Odpracované </t>
    </r>
    <r>
      <rPr>
        <sz val="10"/>
        <color indexed="56"/>
        <rFont val="Calibri"/>
        <family val="2"/>
        <charset val="238"/>
      </rPr>
      <t xml:space="preserve">hodiny </t>
    </r>
    <r>
      <rPr>
        <b/>
        <sz val="10"/>
        <color indexed="60"/>
        <rFont val="Calibri"/>
        <family val="2"/>
        <charset val="238"/>
      </rPr>
      <t>(bez nadčasov)</t>
    </r>
    <r>
      <rPr>
        <sz val="10"/>
        <color indexed="56"/>
        <rFont val="Calibri"/>
        <family val="2"/>
        <charset val="238"/>
      </rPr>
      <t xml:space="preserve"> v </t>
    </r>
    <r>
      <rPr>
        <b/>
        <sz val="10"/>
        <color indexed="60"/>
        <rFont val="Calibri"/>
        <family val="2"/>
        <charset val="238"/>
      </rPr>
      <t>pondelok až piatok</t>
    </r>
  </si>
  <si>
    <r>
      <rPr>
        <b/>
        <sz val="10"/>
        <color indexed="56"/>
        <rFont val="Calibri"/>
        <family val="2"/>
        <charset val="238"/>
      </rPr>
      <t>Odpracované</t>
    </r>
    <r>
      <rPr>
        <sz val="10"/>
        <color indexed="56"/>
        <rFont val="Calibri"/>
        <family val="2"/>
        <charset val="238"/>
      </rPr>
      <t xml:space="preserve"> hodiny</t>
    </r>
    <r>
      <rPr>
        <sz val="10"/>
        <color indexed="60"/>
        <rFont val="Calibri"/>
        <family val="2"/>
        <charset val="238"/>
      </rPr>
      <t xml:space="preserve"> </t>
    </r>
    <r>
      <rPr>
        <b/>
        <sz val="10"/>
        <color indexed="60"/>
        <rFont val="Calibri"/>
        <family val="2"/>
        <charset val="238"/>
      </rPr>
      <t>(bez nadčasov)</t>
    </r>
    <r>
      <rPr>
        <b/>
        <sz val="10"/>
        <color indexed="56"/>
        <rFont val="Calibri"/>
        <family val="2"/>
        <charset val="238"/>
      </rPr>
      <t xml:space="preserve"> </t>
    </r>
    <r>
      <rPr>
        <sz val="10"/>
        <color indexed="56"/>
        <rFont val="Calibri"/>
        <family val="2"/>
        <charset val="238"/>
      </rPr>
      <t xml:space="preserve">v </t>
    </r>
    <r>
      <rPr>
        <b/>
        <sz val="10"/>
        <color indexed="60"/>
        <rFont val="Calibri"/>
        <family val="2"/>
        <charset val="238"/>
      </rPr>
      <t>sobotu</t>
    </r>
  </si>
  <si>
    <r>
      <rPr>
        <b/>
        <sz val="10"/>
        <color indexed="56"/>
        <rFont val="Calibri"/>
        <family val="2"/>
        <charset val="238"/>
      </rPr>
      <t>Odpracované</t>
    </r>
    <r>
      <rPr>
        <sz val="10"/>
        <color indexed="56"/>
        <rFont val="Calibri"/>
        <family val="2"/>
        <charset val="238"/>
      </rPr>
      <t xml:space="preserve"> hodiny</t>
    </r>
    <r>
      <rPr>
        <sz val="10"/>
        <color indexed="60"/>
        <rFont val="Calibri"/>
        <family val="2"/>
        <charset val="238"/>
      </rPr>
      <t xml:space="preserve"> </t>
    </r>
    <r>
      <rPr>
        <b/>
        <sz val="10"/>
        <color indexed="60"/>
        <rFont val="Calibri"/>
        <family val="2"/>
        <charset val="238"/>
      </rPr>
      <t>(bez nadčasov)</t>
    </r>
    <r>
      <rPr>
        <sz val="10"/>
        <color indexed="56"/>
        <rFont val="Calibri"/>
        <family val="2"/>
        <charset val="238"/>
      </rPr>
      <t xml:space="preserve"> v </t>
    </r>
    <r>
      <rPr>
        <b/>
        <sz val="10"/>
        <color indexed="60"/>
        <rFont val="Calibri"/>
        <family val="2"/>
        <charset val="238"/>
      </rPr>
      <t>nedeľu</t>
    </r>
  </si>
  <si>
    <r>
      <rPr>
        <b/>
        <sz val="10"/>
        <color indexed="56"/>
        <rFont val="Calibri"/>
        <family val="2"/>
        <charset val="238"/>
      </rPr>
      <t>Odpracované</t>
    </r>
    <r>
      <rPr>
        <sz val="10"/>
        <color indexed="56"/>
        <rFont val="Calibri"/>
        <family val="2"/>
        <charset val="238"/>
      </rPr>
      <t xml:space="preserve"> hodiny</t>
    </r>
    <r>
      <rPr>
        <sz val="10"/>
        <color indexed="60"/>
        <rFont val="Calibri"/>
        <family val="2"/>
        <charset val="238"/>
      </rPr>
      <t xml:space="preserve"> </t>
    </r>
    <r>
      <rPr>
        <b/>
        <sz val="10"/>
        <color indexed="60"/>
        <rFont val="Calibri"/>
        <family val="2"/>
        <charset val="238"/>
      </rPr>
      <t>(bez nadčasov)</t>
    </r>
    <r>
      <rPr>
        <sz val="10"/>
        <color indexed="56"/>
        <rFont val="Calibri"/>
        <family val="2"/>
        <charset val="238"/>
      </rPr>
      <t xml:space="preserve"> cez </t>
    </r>
    <r>
      <rPr>
        <b/>
        <sz val="10"/>
        <color indexed="60"/>
        <rFont val="Calibri"/>
        <family val="2"/>
        <charset val="238"/>
      </rPr>
      <t>sviatok</t>
    </r>
  </si>
  <si>
    <r>
      <rPr>
        <b/>
        <sz val="10"/>
        <color indexed="56"/>
        <rFont val="Calibri"/>
        <family val="2"/>
        <charset val="238"/>
      </rPr>
      <t>Odpracované</t>
    </r>
    <r>
      <rPr>
        <sz val="10"/>
        <color indexed="56"/>
        <rFont val="Calibri"/>
        <family val="2"/>
        <charset val="238"/>
      </rPr>
      <t xml:space="preserve"> hodiny počas </t>
    </r>
    <r>
      <rPr>
        <b/>
        <sz val="10"/>
        <color indexed="60"/>
        <rFont val="Calibri"/>
        <family val="2"/>
        <charset val="238"/>
      </rPr>
      <t>nočnej smeny</t>
    </r>
    <r>
      <rPr>
        <sz val="10"/>
        <color indexed="56"/>
        <rFont val="Calibri"/>
        <family val="2"/>
        <charset val="238"/>
      </rPr>
      <t xml:space="preserve"> (22:00-06:00)</t>
    </r>
  </si>
  <si>
    <r>
      <rPr>
        <b/>
        <sz val="10"/>
        <color indexed="56"/>
        <rFont val="Calibri"/>
        <family val="2"/>
        <charset val="238"/>
      </rPr>
      <t xml:space="preserve">Odpracované </t>
    </r>
    <r>
      <rPr>
        <b/>
        <sz val="10"/>
        <color indexed="60"/>
        <rFont val="Calibri"/>
        <family val="2"/>
        <charset val="238"/>
      </rPr>
      <t>nadčasové</t>
    </r>
    <r>
      <rPr>
        <b/>
        <sz val="10"/>
        <color indexed="56"/>
        <rFont val="Calibri"/>
        <family val="2"/>
        <charset val="238"/>
      </rPr>
      <t xml:space="preserve"> </t>
    </r>
    <r>
      <rPr>
        <sz val="10"/>
        <color indexed="56"/>
        <rFont val="Calibri"/>
        <family val="2"/>
        <charset val="238"/>
      </rPr>
      <t xml:space="preserve">hodiny v </t>
    </r>
    <r>
      <rPr>
        <b/>
        <sz val="10"/>
        <color indexed="60"/>
        <rFont val="Calibri"/>
        <family val="2"/>
        <charset val="238"/>
      </rPr>
      <t>pondelok až piatok</t>
    </r>
  </si>
  <si>
    <r>
      <rPr>
        <b/>
        <sz val="10"/>
        <color indexed="56"/>
        <rFont val="Calibri"/>
        <family val="2"/>
        <charset val="238"/>
      </rPr>
      <t xml:space="preserve">Odpracované </t>
    </r>
    <r>
      <rPr>
        <b/>
        <sz val="10"/>
        <color indexed="60"/>
        <rFont val="Calibri"/>
        <family val="2"/>
        <charset val="238"/>
      </rPr>
      <t>nadčasové</t>
    </r>
    <r>
      <rPr>
        <b/>
        <sz val="10"/>
        <color indexed="56"/>
        <rFont val="Calibri"/>
        <family val="2"/>
        <charset val="238"/>
      </rPr>
      <t xml:space="preserve"> </t>
    </r>
    <r>
      <rPr>
        <sz val="10"/>
        <color indexed="56"/>
        <rFont val="Calibri"/>
        <family val="2"/>
        <charset val="238"/>
      </rPr>
      <t>hodiny v</t>
    </r>
    <r>
      <rPr>
        <b/>
        <sz val="10"/>
        <color indexed="56"/>
        <rFont val="Calibri"/>
        <family val="2"/>
        <charset val="238"/>
      </rPr>
      <t xml:space="preserve"> </t>
    </r>
    <r>
      <rPr>
        <b/>
        <sz val="10"/>
        <color indexed="60"/>
        <rFont val="Calibri"/>
        <family val="2"/>
        <charset val="238"/>
      </rPr>
      <t>sobotu</t>
    </r>
  </si>
  <si>
    <r>
      <rPr>
        <b/>
        <sz val="10"/>
        <color indexed="56"/>
        <rFont val="Calibri"/>
        <family val="2"/>
        <charset val="238"/>
      </rPr>
      <t xml:space="preserve">Odpracované </t>
    </r>
    <r>
      <rPr>
        <b/>
        <sz val="10"/>
        <color indexed="60"/>
        <rFont val="Calibri"/>
        <family val="2"/>
        <charset val="238"/>
      </rPr>
      <t>nadčasové</t>
    </r>
    <r>
      <rPr>
        <sz val="10"/>
        <color indexed="56"/>
        <rFont val="Calibri"/>
        <family val="2"/>
        <charset val="238"/>
      </rPr>
      <t xml:space="preserve"> hodiny v </t>
    </r>
    <r>
      <rPr>
        <b/>
        <sz val="10"/>
        <color indexed="60"/>
        <rFont val="Calibri"/>
        <family val="2"/>
        <charset val="238"/>
      </rPr>
      <t>nedeľu</t>
    </r>
  </si>
  <si>
    <r>
      <rPr>
        <b/>
        <sz val="10"/>
        <color indexed="56"/>
        <rFont val="Calibri"/>
        <family val="2"/>
        <charset val="238"/>
      </rPr>
      <t xml:space="preserve">Odpracované </t>
    </r>
    <r>
      <rPr>
        <b/>
        <sz val="10"/>
        <color indexed="60"/>
        <rFont val="Calibri"/>
        <family val="2"/>
        <charset val="238"/>
      </rPr>
      <t>nadčasové</t>
    </r>
    <r>
      <rPr>
        <sz val="10"/>
        <color indexed="56"/>
        <rFont val="Calibri"/>
        <family val="2"/>
        <charset val="238"/>
      </rPr>
      <t xml:space="preserve"> hodiny cez </t>
    </r>
    <r>
      <rPr>
        <b/>
        <sz val="10"/>
        <color indexed="60"/>
        <rFont val="Calibri"/>
        <family val="2"/>
        <charset val="238"/>
      </rPr>
      <t>sviatok</t>
    </r>
  </si>
  <si>
    <t>Denný pracovný úväzok (hodín)</t>
  </si>
  <si>
    <r>
      <t>Náhradné voľno  =</t>
    </r>
    <r>
      <rPr>
        <sz val="10"/>
        <color indexed="56"/>
        <rFont val="Calibri"/>
        <family val="2"/>
        <charset val="238"/>
      </rPr>
      <t xml:space="preserve"> počet hodín</t>
    </r>
  </si>
  <si>
    <t>Zostatok na konci mesiaca</t>
  </si>
  <si>
    <t>Povolené nadčasy (hod.)</t>
  </si>
  <si>
    <t>Stav na začiatku mesiaca</t>
  </si>
  <si>
    <r>
      <t xml:space="preserve">Ošetrovné / Návšteva lekára </t>
    </r>
    <r>
      <rPr>
        <sz val="10"/>
        <color indexed="56"/>
        <rFont val="Calibri"/>
        <family val="2"/>
        <charset val="238"/>
      </rPr>
      <t>= kód "</t>
    </r>
    <r>
      <rPr>
        <b/>
        <sz val="10"/>
        <color indexed="60"/>
        <rFont val="Calibri"/>
        <family val="2"/>
        <charset val="238"/>
      </rPr>
      <t>1</t>
    </r>
    <r>
      <rPr>
        <sz val="10"/>
        <color indexed="56"/>
        <rFont val="Calibri"/>
        <family val="2"/>
        <charset val="238"/>
      </rPr>
      <t>"</t>
    </r>
  </si>
  <si>
    <r>
      <t>Dovolenka -</t>
    </r>
    <r>
      <rPr>
        <sz val="10"/>
        <color indexed="56"/>
        <rFont val="Calibri"/>
        <family val="2"/>
        <charset val="238"/>
      </rPr>
      <t xml:space="preserve"> pol dňa = kód "</t>
    </r>
    <r>
      <rPr>
        <b/>
        <sz val="10"/>
        <color indexed="60"/>
        <rFont val="Calibri"/>
        <family val="2"/>
        <charset val="238"/>
      </rPr>
      <t>0,5</t>
    </r>
    <r>
      <rPr>
        <sz val="10"/>
        <color indexed="56"/>
        <rFont val="Calibri"/>
        <family val="2"/>
        <charset val="238"/>
      </rPr>
      <t>" alebo celý deň = kód "</t>
    </r>
    <r>
      <rPr>
        <b/>
        <sz val="10"/>
        <color indexed="60"/>
        <rFont val="Calibri"/>
        <family val="2"/>
        <charset val="238"/>
      </rPr>
      <t>1</t>
    </r>
    <r>
      <rPr>
        <sz val="10"/>
        <color indexed="56"/>
        <rFont val="Calibri"/>
        <family val="2"/>
        <charset val="238"/>
      </rPr>
      <t>"</t>
    </r>
  </si>
  <si>
    <r>
      <rPr>
        <b/>
        <sz val="10"/>
        <color indexed="56"/>
        <rFont val="Calibri"/>
        <family val="2"/>
        <charset val="238"/>
      </rPr>
      <t xml:space="preserve">Práceneschopnosť  (aj počas kalendárnych dní) = </t>
    </r>
    <r>
      <rPr>
        <sz val="10"/>
        <color indexed="56"/>
        <rFont val="Calibri"/>
        <family val="2"/>
        <charset val="238"/>
      </rPr>
      <t>kód</t>
    </r>
    <r>
      <rPr>
        <b/>
        <sz val="10"/>
        <color indexed="56"/>
        <rFont val="Calibri"/>
        <family val="2"/>
        <charset val="238"/>
      </rPr>
      <t xml:space="preserve"> </t>
    </r>
    <r>
      <rPr>
        <sz val="10"/>
        <color indexed="56"/>
        <rFont val="Calibri"/>
        <family val="2"/>
        <charset val="238"/>
      </rPr>
      <t>"</t>
    </r>
    <r>
      <rPr>
        <b/>
        <sz val="10"/>
        <color indexed="60"/>
        <rFont val="Calibri"/>
        <family val="2"/>
        <charset val="238"/>
      </rPr>
      <t>1</t>
    </r>
    <r>
      <rPr>
        <sz val="10"/>
        <color indexed="56"/>
        <rFont val="Calibri"/>
        <family val="2"/>
        <charset val="238"/>
      </rPr>
      <t>"</t>
    </r>
    <r>
      <rPr>
        <b/>
        <sz val="10"/>
        <color indexed="56"/>
        <rFont val="Calibri"/>
        <family val="2"/>
        <charset val="238"/>
      </rPr>
      <t xml:space="preserve">  </t>
    </r>
  </si>
  <si>
    <r>
      <t xml:space="preserve">Služobná cesta </t>
    </r>
    <r>
      <rPr>
        <sz val="10"/>
        <color indexed="56"/>
        <rFont val="Calibri"/>
        <family val="2"/>
        <charset val="238"/>
      </rPr>
      <t xml:space="preserve"> = kód "</t>
    </r>
    <r>
      <rPr>
        <b/>
        <sz val="10"/>
        <color indexed="60"/>
        <rFont val="Calibri"/>
        <family val="2"/>
        <charset val="238"/>
      </rPr>
      <t>1</t>
    </r>
    <r>
      <rPr>
        <sz val="10"/>
        <color indexed="56"/>
        <rFont val="Calibri"/>
        <family val="2"/>
        <charset val="238"/>
      </rPr>
      <t>"</t>
    </r>
  </si>
  <si>
    <r>
      <t xml:space="preserve">Stravné (lístky) zostatok+nové-čerpanie = </t>
    </r>
    <r>
      <rPr>
        <sz val="10"/>
        <color indexed="56"/>
        <rFont val="Calibri"/>
        <family val="2"/>
        <charset val="238"/>
      </rPr>
      <t>kód "</t>
    </r>
    <r>
      <rPr>
        <b/>
        <sz val="10"/>
        <color indexed="60"/>
        <rFont val="Calibri"/>
        <family val="2"/>
        <charset val="238"/>
      </rPr>
      <t>1</t>
    </r>
    <r>
      <rPr>
        <sz val="10"/>
        <color indexed="56"/>
        <rFont val="Calibri"/>
        <family val="2"/>
        <charset val="238"/>
      </rPr>
      <t>"</t>
    </r>
  </si>
  <si>
    <t>Sviatky</t>
  </si>
  <si>
    <t>Deň</t>
  </si>
  <si>
    <t>Popis</t>
  </si>
  <si>
    <t>Je v zozname</t>
  </si>
  <si>
    <t>Deň vzniku Slovenskej republiky</t>
  </si>
  <si>
    <t>SV</t>
  </si>
  <si>
    <t>Zjavenie Pána (Traja králi)</t>
  </si>
  <si>
    <t>Veľký piatok</t>
  </si>
  <si>
    <t>Veľkonočný pondelok</t>
  </si>
  <si>
    <t>Sviatok práce</t>
  </si>
  <si>
    <t>Deň víťazstva nad fašizmom</t>
  </si>
  <si>
    <t>Sviatok svätého Cyrila a Metoda</t>
  </si>
  <si>
    <t>Výročie SNP</t>
  </si>
  <si>
    <t>Deň Ústavy Slovenskej republiky</t>
  </si>
  <si>
    <t>Sedembolestná Panna Mária</t>
  </si>
  <si>
    <r>
      <t>Fond prac. času (</t>
    </r>
    <r>
      <rPr>
        <b/>
        <sz val="10"/>
        <color theme="5" tint="-0.249977111117893"/>
        <rFont val="Calibri"/>
        <family val="2"/>
        <charset val="238"/>
      </rPr>
      <t>dni</t>
    </r>
    <r>
      <rPr>
        <b/>
        <sz val="10"/>
        <color indexed="8"/>
        <rFont val="Calibri"/>
        <family val="2"/>
        <charset val="238"/>
      </rPr>
      <t xml:space="preserve"> · </t>
    </r>
    <r>
      <rPr>
        <b/>
        <sz val="10"/>
        <color rgb="FF0070C0"/>
        <rFont val="Calibri"/>
        <family val="2"/>
        <charset val="238"/>
      </rPr>
      <t>hodiny</t>
    </r>
    <r>
      <rPr>
        <b/>
        <sz val="10"/>
        <color indexed="8"/>
        <rFont val="Calibri"/>
        <family val="2"/>
        <charset val="238"/>
      </rPr>
      <t xml:space="preserve"> · </t>
    </r>
    <r>
      <rPr>
        <b/>
        <sz val="10"/>
        <color rgb="FFC00000"/>
        <rFont val="Calibri"/>
        <family val="2"/>
        <charset val="238"/>
      </rPr>
      <t>sviatok</t>
    </r>
    <r>
      <rPr>
        <b/>
        <sz val="10"/>
        <color indexed="8"/>
        <rFont val="Calibri"/>
        <family val="2"/>
        <charset val="238"/>
      </rPr>
      <t xml:space="preserve"> · </t>
    </r>
    <r>
      <rPr>
        <b/>
        <sz val="10"/>
        <color rgb="FF7030A0"/>
        <rFont val="Calibri"/>
        <family val="2"/>
        <charset val="238"/>
      </rPr>
      <t>hodiny so sviatkom</t>
    </r>
    <r>
      <rPr>
        <b/>
        <sz val="10"/>
        <color indexed="8"/>
        <rFont val="Calibri"/>
        <family val="2"/>
        <charset val="238"/>
      </rPr>
      <t>)</t>
    </r>
  </si>
  <si>
    <r>
      <t xml:space="preserve">Deň v týždni - </t>
    </r>
    <r>
      <rPr>
        <b/>
        <sz val="11"/>
        <color theme="3" tint="0.39997558519241921"/>
        <rFont val="Calibri"/>
        <family val="2"/>
        <charset val="238"/>
      </rPr>
      <t xml:space="preserve">PO-PI  ·  </t>
    </r>
    <r>
      <rPr>
        <b/>
        <sz val="11"/>
        <rFont val="Calibri"/>
        <family val="2"/>
        <charset val="238"/>
      </rPr>
      <t xml:space="preserve"> </t>
    </r>
    <r>
      <rPr>
        <b/>
        <sz val="11"/>
        <color theme="6" tint="-0.249977111117893"/>
        <rFont val="Calibri"/>
        <family val="2"/>
        <charset val="238"/>
      </rPr>
      <t xml:space="preserve">SO   ·  </t>
    </r>
    <r>
      <rPr>
        <b/>
        <sz val="11"/>
        <rFont val="Calibri"/>
        <family val="2"/>
        <charset val="238"/>
      </rPr>
      <t xml:space="preserve"> </t>
    </r>
    <r>
      <rPr>
        <b/>
        <sz val="11"/>
        <color theme="9" tint="-0.249977111117893"/>
        <rFont val="Calibri"/>
        <family val="2"/>
        <charset val="238"/>
      </rPr>
      <t xml:space="preserve">NE   ·   </t>
    </r>
    <r>
      <rPr>
        <b/>
        <sz val="11"/>
        <color rgb="FFC00000"/>
        <rFont val="Calibri"/>
        <family val="2"/>
        <charset val="238"/>
      </rPr>
      <t>SV</t>
    </r>
  </si>
  <si>
    <t>SPOLU odpracované hodiny vrátane nadčasov</t>
  </si>
  <si>
    <t>Jednorázový sviatok</t>
  </si>
  <si>
    <t>Firma</t>
  </si>
  <si>
    <t>SPOLU odpracované hodiny bez nadčasov (PO - NE)</t>
  </si>
  <si>
    <t>SPOLU odpracované hodiny nadčasov (PO - NE)</t>
  </si>
  <si>
    <t>Firma ABC, s.r.o.</t>
  </si>
  <si>
    <t>Meno Priezvisko</t>
  </si>
  <si>
    <t>DEMO verzia</t>
  </si>
  <si>
    <t>EVIDENCIE DOCHÁDZKY</t>
  </si>
  <si>
    <t>pre zamestnancov</t>
  </si>
  <si>
    <t>s nadčasmi</t>
  </si>
  <si>
    <t>Obmedzenia DEMO verzie:</t>
  </si>
  <si>
    <t xml:space="preserve"> - Polia "IČO", "Zamestnávateľ" a "Priezvisko a meno zamestnanca" nie je možné v DEMO verzii meniť.</t>
  </si>
  <si>
    <t xml:space="preserve"> - Fond pracovného času a zobrazenie sviatkov funguje v DEMO verzii do obdobia 10/2018.</t>
  </si>
  <si>
    <t>www.agrico.sk/formulare</t>
  </si>
  <si>
    <t>VIAC INFO</t>
  </si>
  <si>
    <t>a plná verzia Evidencie dochádzky už aj s fondom pracovného času a sviatkami pre rok 2019 na</t>
  </si>
  <si>
    <t>kde nájdete aj iné verzie              Evidencie dochádzky</t>
  </si>
  <si>
    <t xml:space="preserve"> - Nie je možné zadať hodiny 15. dňa v mesiaci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</si>
</sst>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dddd"/>
  </numFmts>
  <fonts count="47" x14ac:knownFonts="1">
    <font>
      <sz val="10"/>
      <color rgb="FF00000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62"/>
      <name val="Calibri"/>
      <family val="2"/>
      <charset val="238"/>
    </font>
    <font>
      <b/>
      <sz val="10"/>
      <color indexed="56"/>
      <name val="Calibri"/>
      <family val="2"/>
      <charset val="238"/>
    </font>
    <font>
      <sz val="10"/>
      <color indexed="56"/>
      <name val="Calibri"/>
      <family val="2"/>
      <charset val="238"/>
    </font>
    <font>
      <b/>
      <sz val="9"/>
      <color indexed="62"/>
      <name val="Calibri"/>
      <family val="2"/>
      <charset val="238"/>
    </font>
    <font>
      <b/>
      <sz val="10"/>
      <color indexed="60"/>
      <name val="Calibri"/>
      <family val="2"/>
      <charset val="238"/>
    </font>
    <font>
      <sz val="10"/>
      <color indexed="6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10"/>
      <color theme="1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rgb="FF002060"/>
      <name val="Calibri"/>
      <family val="2"/>
      <charset val="238"/>
    </font>
    <font>
      <b/>
      <sz val="10"/>
      <color rgb="FF002060"/>
      <name val="Calibri"/>
      <family val="2"/>
      <charset val="238"/>
    </font>
    <font>
      <sz val="11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1"/>
      <color theme="3" tint="0.3999755851924192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theme="6" tint="-0.249977111117893"/>
      <name val="Calibri"/>
      <family val="2"/>
      <charset val="238"/>
    </font>
    <font>
      <b/>
      <sz val="11"/>
      <color theme="9" tint="-0.249977111117893"/>
      <name val="Calibri"/>
      <family val="2"/>
      <charset val="238"/>
    </font>
    <font>
      <b/>
      <sz val="11"/>
      <color rgb="FFC00000"/>
      <name val="Calibri"/>
      <family val="2"/>
      <charset val="238"/>
    </font>
    <font>
      <b/>
      <sz val="8"/>
      <color rgb="FF000000"/>
      <name val="Arial"/>
      <family val="2"/>
      <charset val="238"/>
    </font>
    <font>
      <b/>
      <sz val="10"/>
      <color theme="5" tint="-0.249977111117893"/>
      <name val="Calibri"/>
      <family val="2"/>
      <charset val="238"/>
    </font>
    <font>
      <b/>
      <sz val="10"/>
      <color rgb="FF0070C0"/>
      <name val="Calibri"/>
      <family val="2"/>
      <charset val="238"/>
    </font>
    <font>
      <b/>
      <sz val="10"/>
      <color rgb="FFC00000"/>
      <name val="Calibri"/>
      <family val="2"/>
      <charset val="238"/>
    </font>
    <font>
      <b/>
      <sz val="10"/>
      <color rgb="FF7030A0"/>
      <name val="Calibri"/>
      <family val="2"/>
      <charset val="238"/>
    </font>
    <font>
      <b/>
      <sz val="10"/>
      <color theme="5" tint="-0.249977111117893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b/>
      <sz val="10"/>
      <color rgb="FF7030A0"/>
      <name val="Calibri"/>
      <family val="2"/>
      <charset val="238"/>
      <scheme val="minor"/>
    </font>
    <font>
      <sz val="10"/>
      <color theme="3" tint="0.39997558519241921"/>
      <name val="Arial"/>
      <family val="2"/>
      <charset val="238"/>
    </font>
    <font>
      <b/>
      <sz val="9"/>
      <color rgb="FF002060"/>
      <name val="Calibri"/>
      <family val="2"/>
      <charset val="238"/>
    </font>
    <font>
      <b/>
      <sz val="9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9"/>
      <color theme="8" tint="-0.499984740745262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color theme="8" tint="-0.499984740745262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BFFCD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BFFCD"/>
        <bgColor auto="1"/>
      </patternFill>
    </fill>
    <fill>
      <patternFill patternType="solid">
        <fgColor theme="0"/>
        <bgColor indexed="64"/>
      </patternFill>
    </fill>
    <fill>
      <patternFill patternType="gray0625">
        <fgColor rgb="FFFFFF00"/>
        <bgColor rgb="FFFBFFCD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1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ck">
        <color theme="8" tint="-0.499984740745262"/>
      </bottom>
      <diagonal/>
    </border>
    <border>
      <left/>
      <right/>
      <top style="thin">
        <color indexed="64"/>
      </top>
      <bottom style="thick">
        <color theme="8" tint="-0.499984740745262"/>
      </bottom>
      <diagonal/>
    </border>
    <border>
      <left/>
      <right style="medium">
        <color indexed="64"/>
      </right>
      <top style="thin">
        <color indexed="64"/>
      </top>
      <bottom style="thick">
        <color theme="8" tint="-0.4999847407452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theme="8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8" tint="-0.499984740745262"/>
      </bottom>
      <diagonal/>
    </border>
    <border>
      <left/>
      <right style="thin">
        <color indexed="64"/>
      </right>
      <top style="thin">
        <color indexed="64"/>
      </top>
      <bottom style="thick">
        <color theme="8" tint="-0.499984740745262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theme="8" tint="-0.499984740745262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ck">
        <color theme="8" tint="-0.499984740745262"/>
      </bottom>
      <diagonal/>
    </border>
    <border>
      <left style="medium">
        <color indexed="64"/>
      </left>
      <right/>
      <top style="thick">
        <color theme="8" tint="-0.499984740745262"/>
      </top>
      <bottom style="thin">
        <color indexed="64"/>
      </bottom>
      <diagonal/>
    </border>
    <border>
      <left/>
      <right/>
      <top style="thick">
        <color theme="8" tint="-0.499984740745262"/>
      </top>
      <bottom style="thin">
        <color indexed="64"/>
      </bottom>
      <diagonal/>
    </border>
    <border>
      <left/>
      <right style="medium">
        <color indexed="64"/>
      </right>
      <top style="thick">
        <color theme="8" tint="-0.499984740745262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theme="8" tint="-0.499984740745262"/>
      </bottom>
      <diagonal/>
    </border>
    <border>
      <left/>
      <right style="thin">
        <color indexed="8"/>
      </right>
      <top style="thin">
        <color indexed="8"/>
      </top>
      <bottom style="thick">
        <color theme="8" tint="-0.499984740745262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01">
    <xf numFmtId="0" fontId="0" fillId="0" borderId="0" xfId="0" applyAlignment="1">
      <alignment wrapText="1"/>
    </xf>
    <xf numFmtId="0" fontId="13" fillId="0" borderId="0" xfId="0" applyFont="1" applyBorder="1" applyAlignment="1" applyProtection="1">
      <alignment wrapText="1"/>
      <protection hidden="1"/>
    </xf>
    <xf numFmtId="0" fontId="1" fillId="0" borderId="0" xfId="0" applyFont="1" applyBorder="1" applyProtection="1"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164" fontId="3" fillId="4" borderId="3" xfId="0" applyNumberFormat="1" applyFont="1" applyFill="1" applyBorder="1" applyAlignment="1" applyProtection="1">
      <alignment horizontal="center" vertical="center"/>
      <protection hidden="1"/>
    </xf>
    <xf numFmtId="0" fontId="3" fillId="4" borderId="5" xfId="0" applyFont="1" applyFill="1" applyBorder="1" applyAlignment="1" applyProtection="1">
      <alignment horizontal="center"/>
      <protection hidden="1"/>
    </xf>
    <xf numFmtId="0" fontId="0" fillId="5" borderId="6" xfId="0" applyFill="1" applyBorder="1" applyAlignment="1" applyProtection="1">
      <alignment wrapText="1"/>
      <protection hidden="1"/>
    </xf>
    <xf numFmtId="1" fontId="3" fillId="4" borderId="7" xfId="0" applyNumberFormat="1" applyFont="1" applyFill="1" applyBorder="1" applyAlignment="1" applyProtection="1">
      <alignment horizontal="center" vertical="center"/>
      <protection hidden="1"/>
    </xf>
    <xf numFmtId="1" fontId="3" fillId="4" borderId="8" xfId="0" applyNumberFormat="1" applyFont="1" applyFill="1" applyBorder="1" applyAlignment="1" applyProtection="1">
      <alignment horizontal="center" vertical="center"/>
      <protection hidden="1"/>
    </xf>
    <xf numFmtId="1" fontId="3" fillId="4" borderId="9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wrapText="1"/>
      <protection hidden="1"/>
    </xf>
    <xf numFmtId="14" fontId="14" fillId="0" borderId="0" xfId="0" applyNumberFormat="1" applyFont="1" applyProtection="1">
      <protection hidden="1"/>
    </xf>
    <xf numFmtId="164" fontId="7" fillId="3" borderId="10" xfId="0" applyNumberFormat="1" applyFont="1" applyFill="1" applyBorder="1" applyAlignment="1" applyProtection="1">
      <alignment horizontal="center" vertical="center"/>
      <protection hidden="1"/>
    </xf>
    <xf numFmtId="0" fontId="0" fillId="5" borderId="11" xfId="0" applyFill="1" applyBorder="1" applyAlignment="1" applyProtection="1">
      <protection hidden="1"/>
    </xf>
    <xf numFmtId="0" fontId="2" fillId="6" borderId="13" xfId="0" applyFont="1" applyFill="1" applyBorder="1" applyAlignment="1" applyProtection="1">
      <alignment horizontal="center" vertical="center"/>
      <protection hidden="1"/>
    </xf>
    <xf numFmtId="0" fontId="2" fillId="6" borderId="9" xfId="0" applyFont="1" applyFill="1" applyBorder="1" applyAlignment="1" applyProtection="1">
      <alignment horizontal="center" vertical="center"/>
      <protection hidden="1"/>
    </xf>
    <xf numFmtId="0" fontId="1" fillId="6" borderId="9" xfId="0" applyFont="1" applyFill="1" applyBorder="1" applyAlignment="1" applyProtection="1">
      <alignment horizontal="center" vertical="center"/>
      <protection hidden="1"/>
    </xf>
    <xf numFmtId="0" fontId="1" fillId="6" borderId="14" xfId="0" applyFont="1" applyFill="1" applyBorder="1" applyAlignment="1" applyProtection="1">
      <alignment horizontal="center" vertical="center"/>
      <protection hidden="1"/>
    </xf>
    <xf numFmtId="164" fontId="4" fillId="3" borderId="15" xfId="0" applyNumberFormat="1" applyFont="1" applyFill="1" applyBorder="1" applyAlignment="1" applyProtection="1">
      <alignment horizontal="center" vertical="center"/>
      <protection locked="0" hidden="1"/>
    </xf>
    <xf numFmtId="0" fontId="3" fillId="4" borderId="17" xfId="0" applyFont="1" applyFill="1" applyBorder="1" applyAlignment="1" applyProtection="1">
      <alignment horizontal="center" vertical="center"/>
      <protection hidden="1"/>
    </xf>
    <xf numFmtId="164" fontId="3" fillId="4" borderId="18" xfId="0" applyNumberFormat="1" applyFont="1" applyFill="1" applyBorder="1" applyAlignment="1" applyProtection="1">
      <alignment horizontal="center" vertical="center"/>
      <protection hidden="1"/>
    </xf>
    <xf numFmtId="165" fontId="3" fillId="4" borderId="19" xfId="0" applyNumberFormat="1" applyFont="1" applyFill="1" applyBorder="1" applyAlignment="1" applyProtection="1">
      <alignment horizontal="center" vertical="center"/>
      <protection hidden="1"/>
    </xf>
    <xf numFmtId="164" fontId="4" fillId="4" borderId="12" xfId="0" applyNumberFormat="1" applyFont="1" applyFill="1" applyBorder="1" applyAlignment="1" applyProtection="1">
      <alignment horizontal="center" vertical="center"/>
      <protection hidden="1"/>
    </xf>
    <xf numFmtId="164" fontId="4" fillId="6" borderId="20" xfId="0" applyNumberFormat="1" applyFont="1" applyFill="1" applyBorder="1" applyAlignment="1" applyProtection="1">
      <alignment horizontal="center" vertical="center"/>
      <protection hidden="1"/>
    </xf>
    <xf numFmtId="164" fontId="3" fillId="6" borderId="21" xfId="0" applyNumberFormat="1" applyFont="1" applyFill="1" applyBorder="1" applyAlignment="1" applyProtection="1">
      <alignment horizontal="center" vertical="center"/>
      <protection hidden="1"/>
    </xf>
    <xf numFmtId="164" fontId="3" fillId="6" borderId="22" xfId="0" applyNumberFormat="1" applyFont="1" applyFill="1" applyBorder="1" applyAlignment="1" applyProtection="1">
      <alignment horizontal="center" vertical="center"/>
      <protection hidden="1"/>
    </xf>
    <xf numFmtId="14" fontId="14" fillId="0" borderId="23" xfId="0" applyNumberFormat="1" applyFont="1" applyBorder="1" applyProtection="1">
      <protection hidden="1"/>
    </xf>
    <xf numFmtId="164" fontId="4" fillId="3" borderId="24" xfId="0" applyNumberFormat="1" applyFont="1" applyFill="1" applyBorder="1" applyAlignment="1" applyProtection="1">
      <alignment horizontal="center" vertical="center"/>
      <protection locked="0" hidden="1"/>
    </xf>
    <xf numFmtId="0" fontId="0" fillId="0" borderId="0" xfId="0" applyBorder="1" applyAlignment="1" applyProtection="1">
      <alignment wrapText="1"/>
      <protection hidden="1"/>
    </xf>
    <xf numFmtId="1" fontId="11" fillId="3" borderId="20" xfId="0" applyNumberFormat="1" applyFont="1" applyFill="1" applyBorder="1" applyAlignment="1" applyProtection="1">
      <alignment horizontal="center" vertical="center"/>
      <protection locked="0" hidden="1"/>
    </xf>
    <xf numFmtId="1" fontId="11" fillId="3" borderId="22" xfId="0" applyNumberFormat="1" applyFont="1" applyFill="1" applyBorder="1" applyAlignment="1" applyProtection="1">
      <alignment horizontal="center" vertical="center"/>
      <protection locked="0" hidden="1"/>
    </xf>
    <xf numFmtId="0" fontId="0" fillId="5" borderId="25" xfId="0" applyFill="1" applyBorder="1" applyAlignment="1" applyProtection="1">
      <protection hidden="1"/>
    </xf>
    <xf numFmtId="1" fontId="4" fillId="3" borderId="11" xfId="0" applyNumberFormat="1" applyFont="1" applyFill="1" applyBorder="1" applyAlignment="1" applyProtection="1">
      <alignment horizontal="center" vertical="center"/>
      <protection locked="0" hidden="1"/>
    </xf>
    <xf numFmtId="1" fontId="7" fillId="3" borderId="26" xfId="0" applyNumberFormat="1" applyFont="1" applyFill="1" applyBorder="1" applyAlignment="1" applyProtection="1">
      <alignment horizontal="center" vertical="center"/>
      <protection hidden="1"/>
    </xf>
    <xf numFmtId="0" fontId="0" fillId="5" borderId="6" xfId="0" applyFill="1" applyBorder="1" applyAlignment="1" applyProtection="1">
      <protection hidden="1"/>
    </xf>
    <xf numFmtId="0" fontId="0" fillId="5" borderId="22" xfId="0" applyFill="1" applyBorder="1" applyAlignment="1" applyProtection="1">
      <protection hidden="1"/>
    </xf>
    <xf numFmtId="0" fontId="0" fillId="5" borderId="27" xfId="0" applyFill="1" applyBorder="1" applyAlignment="1" applyProtection="1">
      <protection hidden="1"/>
    </xf>
    <xf numFmtId="164" fontId="3" fillId="6" borderId="28" xfId="0" applyNumberFormat="1" applyFont="1" applyFill="1" applyBorder="1" applyAlignment="1" applyProtection="1">
      <alignment horizontal="center" vertical="center"/>
      <protection hidden="1"/>
    </xf>
    <xf numFmtId="164" fontId="3" fillId="6" borderId="29" xfId="0" applyNumberFormat="1" applyFont="1" applyFill="1" applyBorder="1" applyAlignment="1" applyProtection="1">
      <alignment horizontal="center" vertical="center"/>
      <protection hidden="1"/>
    </xf>
    <xf numFmtId="164" fontId="3" fillId="6" borderId="7" xfId="0" applyNumberFormat="1" applyFont="1" applyFill="1" applyBorder="1" applyAlignment="1" applyProtection="1">
      <alignment horizontal="center" vertical="center"/>
      <protection hidden="1"/>
    </xf>
    <xf numFmtId="164" fontId="3" fillId="6" borderId="30" xfId="0" applyNumberFormat="1" applyFont="1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wrapText="1"/>
      <protection hidden="1"/>
    </xf>
    <xf numFmtId="14" fontId="0" fillId="0" borderId="0" xfId="0" applyNumberFormat="1" applyAlignment="1">
      <alignment wrapText="1"/>
    </xf>
    <xf numFmtId="166" fontId="0" fillId="0" borderId="0" xfId="0" applyNumberFormat="1" applyAlignment="1">
      <alignment wrapText="1"/>
    </xf>
    <xf numFmtId="0" fontId="20" fillId="0" borderId="0" xfId="0" applyFont="1" applyAlignment="1">
      <alignment wrapText="1"/>
    </xf>
    <xf numFmtId="0" fontId="20" fillId="0" borderId="0" xfId="1" applyFont="1" applyAlignment="1">
      <alignment vertical="center" wrapText="1"/>
    </xf>
    <xf numFmtId="14" fontId="26" fillId="0" borderId="8" xfId="0" applyNumberFormat="1" applyFont="1" applyBorder="1" applyAlignment="1" applyProtection="1">
      <alignment horizontal="center"/>
      <protection hidden="1"/>
    </xf>
    <xf numFmtId="1" fontId="4" fillId="3" borderId="12" xfId="0" applyNumberFormat="1" applyFont="1" applyFill="1" applyBorder="1" applyAlignment="1" applyProtection="1">
      <alignment horizontal="center" vertical="center"/>
      <protection locked="0" hidden="1"/>
    </xf>
    <xf numFmtId="1" fontId="4" fillId="3" borderId="1" xfId="0" applyNumberFormat="1" applyFont="1" applyFill="1" applyBorder="1" applyAlignment="1" applyProtection="1">
      <alignment horizontal="center" vertical="center"/>
      <protection locked="0" hidden="1"/>
    </xf>
    <xf numFmtId="164" fontId="3" fillId="4" borderId="4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31" fillId="7" borderId="37" xfId="0" applyFont="1" applyFill="1" applyBorder="1" applyAlignment="1" applyProtection="1">
      <alignment horizontal="center" vertical="center" wrapText="1"/>
      <protection hidden="1"/>
    </xf>
    <xf numFmtId="0" fontId="32" fillId="7" borderId="6" xfId="0" applyFont="1" applyFill="1" applyBorder="1" applyAlignment="1" applyProtection="1">
      <alignment horizontal="center" vertical="center" wrapText="1"/>
      <protection hidden="1"/>
    </xf>
    <xf numFmtId="0" fontId="33" fillId="7" borderId="6" xfId="0" applyFont="1" applyFill="1" applyBorder="1" applyAlignment="1" applyProtection="1">
      <alignment horizontal="center" vertical="center" wrapText="1"/>
      <protection hidden="1"/>
    </xf>
    <xf numFmtId="0" fontId="34" fillId="7" borderId="22" xfId="0" applyFont="1" applyFill="1" applyBorder="1" applyAlignment="1" applyProtection="1">
      <alignment horizontal="center" vertical="center" wrapText="1"/>
      <protection hidden="1"/>
    </xf>
    <xf numFmtId="0" fontId="35" fillId="0" borderId="0" xfId="0" applyFont="1" applyAlignment="1">
      <alignment wrapText="1"/>
    </xf>
    <xf numFmtId="0" fontId="34" fillId="7" borderId="6" xfId="0" applyFont="1" applyFill="1" applyBorder="1" applyAlignment="1" applyProtection="1">
      <alignment horizontal="center" vertical="center" wrapText="1"/>
      <protection hidden="1"/>
    </xf>
    <xf numFmtId="1" fontId="4" fillId="8" borderId="1" xfId="0" applyNumberFormat="1" applyFont="1" applyFill="1" applyBorder="1" applyAlignment="1" applyProtection="1">
      <alignment horizontal="center" vertical="center"/>
      <protection locked="0" hidden="1"/>
    </xf>
    <xf numFmtId="0" fontId="3" fillId="4" borderId="16" xfId="0" applyFont="1" applyFill="1" applyBorder="1" applyAlignment="1" applyProtection="1">
      <alignment horizontal="center" vertical="center"/>
      <protection hidden="1"/>
    </xf>
    <xf numFmtId="0" fontId="3" fillId="4" borderId="1" xfId="0" applyFont="1" applyFill="1" applyBorder="1" applyAlignment="1" applyProtection="1">
      <alignment horizontal="center" vertical="center"/>
      <protection hidden="1"/>
    </xf>
    <xf numFmtId="164" fontId="4" fillId="4" borderId="44" xfId="0" applyNumberFormat="1" applyFont="1" applyFill="1" applyBorder="1" applyAlignment="1" applyProtection="1">
      <alignment horizontal="center" vertical="center"/>
      <protection hidden="1"/>
    </xf>
    <xf numFmtId="164" fontId="4" fillId="3" borderId="45" xfId="0" applyNumberFormat="1" applyFont="1" applyFill="1" applyBorder="1" applyAlignment="1" applyProtection="1">
      <alignment horizontal="center" vertical="center"/>
      <protection locked="0" hidden="1"/>
    </xf>
    <xf numFmtId="164" fontId="4" fillId="3" borderId="26" xfId="0" applyNumberFormat="1" applyFont="1" applyFill="1" applyBorder="1" applyAlignment="1" applyProtection="1">
      <alignment horizontal="center" vertical="center"/>
      <protection locked="0" hidden="1"/>
    </xf>
    <xf numFmtId="0" fontId="0" fillId="0" borderId="0" xfId="0" applyAlignment="1">
      <alignment wrapText="1"/>
    </xf>
    <xf numFmtId="0" fontId="38" fillId="0" borderId="0" xfId="0" applyFont="1" applyBorder="1" applyAlignment="1" applyProtection="1">
      <alignment wrapText="1"/>
      <protection hidden="1"/>
    </xf>
    <xf numFmtId="0" fontId="0" fillId="0" borderId="0" xfId="0" applyAlignment="1">
      <alignment wrapText="1"/>
    </xf>
    <xf numFmtId="0" fontId="13" fillId="9" borderId="0" xfId="0" applyFont="1" applyFill="1" applyBorder="1" applyAlignment="1" applyProtection="1">
      <alignment wrapText="1"/>
      <protection hidden="1"/>
    </xf>
    <xf numFmtId="0" fontId="14" fillId="9" borderId="0" xfId="0" applyFont="1" applyFill="1" applyAlignment="1" applyProtection="1">
      <alignment wrapText="1"/>
      <protection hidden="1"/>
    </xf>
    <xf numFmtId="164" fontId="4" fillId="3" borderId="31" xfId="0" applyNumberFormat="1" applyFont="1" applyFill="1" applyBorder="1" applyAlignment="1" applyProtection="1">
      <alignment horizontal="center" vertical="center"/>
      <protection locked="0" hidden="1"/>
    </xf>
    <xf numFmtId="164" fontId="7" fillId="3" borderId="52" xfId="0" applyNumberFormat="1" applyFont="1" applyFill="1" applyBorder="1" applyAlignment="1" applyProtection="1">
      <alignment horizontal="center" vertical="center"/>
      <protection hidden="1"/>
    </xf>
    <xf numFmtId="1" fontId="7" fillId="3" borderId="10" xfId="0" applyNumberFormat="1" applyFont="1" applyFill="1" applyBorder="1" applyAlignment="1" applyProtection="1">
      <alignment horizontal="center" vertical="center"/>
      <protection hidden="1"/>
    </xf>
    <xf numFmtId="1" fontId="4" fillId="3" borderId="5" xfId="0" applyNumberFormat="1" applyFont="1" applyFill="1" applyBorder="1" applyAlignment="1" applyProtection="1">
      <alignment horizontal="center" vertical="center"/>
      <protection locked="0" hidden="1"/>
    </xf>
    <xf numFmtId="1" fontId="3" fillId="4" borderId="41" xfId="0" applyNumberFormat="1" applyFont="1" applyFill="1" applyBorder="1" applyAlignment="1" applyProtection="1">
      <alignment horizontal="center" vertical="center"/>
      <protection hidden="1"/>
    </xf>
    <xf numFmtId="0" fontId="0" fillId="5" borderId="31" xfId="0" applyFill="1" applyBorder="1" applyAlignment="1" applyProtection="1">
      <protection hidden="1"/>
    </xf>
    <xf numFmtId="1" fontId="4" fillId="3" borderId="4" xfId="0" applyNumberFormat="1" applyFont="1" applyFill="1" applyBorder="1" applyAlignment="1" applyProtection="1">
      <alignment horizontal="center" vertical="center"/>
      <protection locked="0" hidden="1"/>
    </xf>
    <xf numFmtId="0" fontId="0" fillId="5" borderId="10" xfId="0" applyFill="1" applyBorder="1" applyAlignment="1" applyProtection="1">
      <protection hidden="1"/>
    </xf>
    <xf numFmtId="0" fontId="39" fillId="5" borderId="11" xfId="0" applyFont="1" applyFill="1" applyBorder="1" applyAlignment="1" applyProtection="1">
      <protection hidden="1"/>
    </xf>
    <xf numFmtId="0" fontId="39" fillId="5" borderId="10" xfId="0" applyFont="1" applyFill="1" applyBorder="1" applyAlignment="1" applyProtection="1">
      <protection hidden="1"/>
    </xf>
    <xf numFmtId="0" fontId="0" fillId="5" borderId="11" xfId="0" applyFill="1" applyBorder="1" applyAlignment="1" applyProtection="1">
      <alignment wrapText="1"/>
      <protection hidden="1"/>
    </xf>
    <xf numFmtId="0" fontId="0" fillId="0" borderId="0" xfId="0" applyAlignment="1">
      <alignment wrapText="1"/>
    </xf>
    <xf numFmtId="0" fontId="40" fillId="9" borderId="0" xfId="0" applyFont="1" applyFill="1" applyAlignment="1" applyProtection="1">
      <alignment wrapText="1"/>
      <protection hidden="1"/>
    </xf>
    <xf numFmtId="164" fontId="4" fillId="10" borderId="10" xfId="0" applyNumberFormat="1" applyFont="1" applyFill="1" applyBorder="1" applyAlignment="1" applyProtection="1">
      <alignment horizontal="center" vertical="center"/>
      <protection locked="0" hidden="1"/>
    </xf>
    <xf numFmtId="1" fontId="41" fillId="11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0" fillId="0" borderId="0" xfId="0" applyNumberFormat="1" applyAlignment="1">
      <alignment wrapText="1"/>
    </xf>
    <xf numFmtId="0" fontId="13" fillId="9" borderId="0" xfId="0" applyFont="1" applyFill="1" applyAlignment="1" applyProtection="1">
      <alignment wrapText="1"/>
      <protection hidden="1"/>
    </xf>
    <xf numFmtId="0" fontId="42" fillId="9" borderId="0" xfId="0" applyFont="1" applyFill="1" applyBorder="1" applyProtection="1">
      <protection hidden="1"/>
    </xf>
    <xf numFmtId="14" fontId="14" fillId="9" borderId="0" xfId="0" applyNumberFormat="1" applyFont="1" applyFill="1" applyProtection="1">
      <protection hidden="1"/>
    </xf>
    <xf numFmtId="14" fontId="14" fillId="9" borderId="23" xfId="0" applyNumberFormat="1" applyFont="1" applyFill="1" applyBorder="1" applyProtection="1">
      <protection hidden="1"/>
    </xf>
    <xf numFmtId="0" fontId="13" fillId="9" borderId="0" xfId="0" applyFont="1" applyFill="1" applyAlignment="1">
      <alignment wrapText="1"/>
    </xf>
    <xf numFmtId="164" fontId="4" fillId="3" borderId="53" xfId="0" applyNumberFormat="1" applyFont="1" applyFill="1" applyBorder="1" applyAlignment="1" applyProtection="1">
      <alignment horizontal="center" vertical="center"/>
      <protection locked="0" hidden="1"/>
    </xf>
    <xf numFmtId="0" fontId="3" fillId="4" borderId="15" xfId="0" applyFont="1" applyFill="1" applyBorder="1" applyAlignment="1" applyProtection="1">
      <alignment horizontal="center" vertical="center"/>
      <protection hidden="1"/>
    </xf>
    <xf numFmtId="164" fontId="3" fillId="4" borderId="56" xfId="0" applyNumberFormat="1" applyFont="1" applyFill="1" applyBorder="1" applyAlignment="1" applyProtection="1">
      <alignment horizontal="center" vertical="center"/>
      <protection hidden="1"/>
    </xf>
    <xf numFmtId="0" fontId="3" fillId="4" borderId="19" xfId="0" applyFont="1" applyFill="1" applyBorder="1" applyAlignment="1" applyProtection="1">
      <alignment horizontal="center" vertical="center"/>
      <protection hidden="1"/>
    </xf>
    <xf numFmtId="164" fontId="4" fillId="3" borderId="15" xfId="0" applyNumberFormat="1" applyFont="1" applyFill="1" applyBorder="1" applyAlignment="1" applyProtection="1">
      <alignment horizontal="center" vertical="center" shrinkToFit="1"/>
      <protection locked="0" hidden="1"/>
    </xf>
    <xf numFmtId="164" fontId="4" fillId="3" borderId="60" xfId="0" applyNumberFormat="1" applyFont="1" applyFill="1" applyBorder="1" applyAlignment="1" applyProtection="1">
      <alignment horizontal="center" vertical="center"/>
      <protection locked="0" hidden="1"/>
    </xf>
    <xf numFmtId="164" fontId="4" fillId="3" borderId="61" xfId="0" applyNumberFormat="1" applyFont="1" applyFill="1" applyBorder="1" applyAlignment="1" applyProtection="1">
      <alignment horizontal="center" vertical="center"/>
      <protection locked="0" hidden="1"/>
    </xf>
    <xf numFmtId="164" fontId="4" fillId="3" borderId="62" xfId="0" applyNumberFormat="1" applyFont="1" applyFill="1" applyBorder="1" applyAlignment="1" applyProtection="1">
      <alignment horizontal="center" vertical="center"/>
      <protection locked="0" hidden="1"/>
    </xf>
    <xf numFmtId="0" fontId="3" fillId="4" borderId="63" xfId="0" applyFont="1" applyFill="1" applyBorder="1" applyAlignment="1" applyProtection="1">
      <alignment horizontal="center" vertical="center"/>
      <protection hidden="1"/>
    </xf>
    <xf numFmtId="164" fontId="3" fillId="4" borderId="64" xfId="0" applyNumberFormat="1" applyFont="1" applyFill="1" applyBorder="1" applyAlignment="1" applyProtection="1">
      <alignment horizontal="center" vertical="center"/>
      <protection hidden="1"/>
    </xf>
    <xf numFmtId="164" fontId="4" fillId="3" borderId="60" xfId="0" applyNumberFormat="1" applyFont="1" applyFill="1" applyBorder="1" applyAlignment="1" applyProtection="1">
      <alignment horizontal="center" vertical="center" shrinkToFit="1"/>
      <protection locked="0" hidden="1"/>
    </xf>
    <xf numFmtId="0" fontId="3" fillId="4" borderId="68" xfId="0" applyFont="1" applyFill="1" applyBorder="1" applyAlignment="1" applyProtection="1">
      <alignment horizontal="center" vertical="center"/>
      <protection hidden="1"/>
    </xf>
    <xf numFmtId="0" fontId="3" fillId="4" borderId="69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Protection="1">
      <protection hidden="1"/>
    </xf>
    <xf numFmtId="0" fontId="0" fillId="0" borderId="0" xfId="0" applyAlignment="1">
      <alignment horizontal="center" vertical="center" wrapText="1"/>
    </xf>
    <xf numFmtId="0" fontId="13" fillId="9" borderId="0" xfId="0" applyFont="1" applyFill="1" applyAlignment="1">
      <alignment horizontal="center" vertical="center" wrapText="1"/>
    </xf>
    <xf numFmtId="0" fontId="0" fillId="0" borderId="70" xfId="0" applyBorder="1" applyAlignment="1">
      <alignment horizontal="center" wrapText="1"/>
    </xf>
    <xf numFmtId="0" fontId="10" fillId="4" borderId="37" xfId="0" applyFont="1" applyFill="1" applyBorder="1" applyAlignment="1" applyProtection="1">
      <alignment wrapText="1"/>
      <protection hidden="1"/>
    </xf>
    <xf numFmtId="0" fontId="0" fillId="0" borderId="6" xfId="0" applyFont="1" applyBorder="1" applyAlignment="1" applyProtection="1">
      <alignment wrapText="1"/>
      <protection hidden="1"/>
    </xf>
    <xf numFmtId="0" fontId="3" fillId="4" borderId="40" xfId="0" applyFont="1" applyFill="1" applyBorder="1" applyAlignment="1" applyProtection="1">
      <alignment horizontal="center"/>
      <protection hidden="1"/>
    </xf>
    <xf numFmtId="0" fontId="19" fillId="0" borderId="5" xfId="0" applyFont="1" applyBorder="1" applyAlignment="1" applyProtection="1">
      <protection hidden="1"/>
    </xf>
    <xf numFmtId="49" fontId="15" fillId="2" borderId="40" xfId="0" applyNumberFormat="1" applyFont="1" applyFill="1" applyBorder="1" applyAlignment="1" applyProtection="1">
      <alignment horizontal="center" vertical="center"/>
      <protection locked="0" hidden="1"/>
    </xf>
    <xf numFmtId="49" fontId="19" fillId="0" borderId="41" xfId="0" applyNumberFormat="1" applyFont="1" applyBorder="1" applyAlignment="1" applyProtection="1">
      <alignment horizontal="center" vertical="center"/>
      <protection locked="0" hidden="1"/>
    </xf>
    <xf numFmtId="0" fontId="10" fillId="6" borderId="37" xfId="0" applyFont="1" applyFill="1" applyBorder="1" applyAlignment="1" applyProtection="1">
      <alignment vertical="center"/>
      <protection hidden="1"/>
    </xf>
    <xf numFmtId="0" fontId="10" fillId="6" borderId="6" xfId="0" applyFont="1" applyFill="1" applyBorder="1" applyAlignment="1" applyProtection="1">
      <alignment vertical="center"/>
      <protection hidden="1"/>
    </xf>
    <xf numFmtId="0" fontId="0" fillId="6" borderId="22" xfId="0" applyFont="1" applyFill="1" applyBorder="1" applyAlignment="1" applyProtection="1">
      <protection hidden="1"/>
    </xf>
    <xf numFmtId="0" fontId="3" fillId="6" borderId="38" xfId="0" applyFont="1" applyFill="1" applyBorder="1" applyAlignment="1" applyProtection="1">
      <alignment vertical="center"/>
      <protection hidden="1"/>
    </xf>
    <xf numFmtId="0" fontId="3" fillId="6" borderId="39" xfId="0" applyFont="1" applyFill="1" applyBorder="1" applyAlignment="1" applyProtection="1">
      <alignment vertical="center"/>
      <protection hidden="1"/>
    </xf>
    <xf numFmtId="0" fontId="0" fillId="0" borderId="39" xfId="0" applyBorder="1" applyAlignment="1" applyProtection="1">
      <protection hidden="1"/>
    </xf>
    <xf numFmtId="0" fontId="0" fillId="0" borderId="34" xfId="0" applyBorder="1" applyAlignment="1" applyProtection="1">
      <protection hidden="1"/>
    </xf>
    <xf numFmtId="0" fontId="10" fillId="6" borderId="32" xfId="0" applyFont="1" applyFill="1" applyBorder="1" applyAlignment="1" applyProtection="1">
      <alignment vertical="center"/>
      <protection hidden="1"/>
    </xf>
    <xf numFmtId="0" fontId="0" fillId="6" borderId="6" xfId="0" applyFont="1" applyFill="1" applyBorder="1" applyAlignment="1" applyProtection="1">
      <protection hidden="1"/>
    </xf>
    <xf numFmtId="0" fontId="0" fillId="6" borderId="6" xfId="0" applyFont="1" applyFill="1" applyBorder="1" applyAlignment="1" applyProtection="1">
      <alignment wrapText="1"/>
      <protection hidden="1"/>
    </xf>
    <xf numFmtId="0" fontId="0" fillId="6" borderId="40" xfId="0" applyFont="1" applyFill="1" applyBorder="1" applyAlignment="1" applyProtection="1">
      <alignment wrapText="1"/>
      <protection hidden="1"/>
    </xf>
    <xf numFmtId="49" fontId="16" fillId="2" borderId="32" xfId="0" applyNumberFormat="1" applyFont="1" applyFill="1" applyBorder="1" applyAlignment="1" applyProtection="1">
      <alignment horizontal="center" vertical="center"/>
      <protection locked="0" hidden="1"/>
    </xf>
    <xf numFmtId="0" fontId="0" fillId="0" borderId="6" xfId="0" applyFont="1" applyBorder="1" applyAlignment="1" applyProtection="1">
      <alignment horizontal="center" vertical="center"/>
      <protection locked="0" hidden="1"/>
    </xf>
    <xf numFmtId="0" fontId="0" fillId="0" borderId="6" xfId="0" applyFont="1" applyBorder="1" applyAlignment="1" applyProtection="1">
      <protection locked="0" hidden="1"/>
    </xf>
    <xf numFmtId="0" fontId="1" fillId="6" borderId="35" xfId="0" applyFont="1" applyFill="1" applyBorder="1" applyAlignment="1" applyProtection="1">
      <alignment vertical="center"/>
      <protection hidden="1"/>
    </xf>
    <xf numFmtId="0" fontId="1" fillId="6" borderId="36" xfId="0" applyFont="1" applyFill="1" applyBorder="1" applyAlignment="1" applyProtection="1">
      <alignment vertical="center"/>
      <protection hidden="1"/>
    </xf>
    <xf numFmtId="0" fontId="0" fillId="0" borderId="36" xfId="0" applyBorder="1" applyAlignment="1" applyProtection="1">
      <protection hidden="1"/>
    </xf>
    <xf numFmtId="49" fontId="15" fillId="2" borderId="6" xfId="0" applyNumberFormat="1" applyFont="1" applyFill="1" applyBorder="1" applyAlignment="1" applyProtection="1">
      <alignment horizontal="center" vertical="center"/>
      <protection locked="0" hidden="1"/>
    </xf>
    <xf numFmtId="0" fontId="0" fillId="0" borderId="22" xfId="0" applyBorder="1" applyAlignment="1" applyProtection="1">
      <alignment horizontal="center" vertical="center"/>
      <protection locked="0" hidden="1"/>
    </xf>
    <xf numFmtId="0" fontId="3" fillId="4" borderId="37" xfId="0" applyFont="1" applyFill="1" applyBorder="1" applyAlignment="1" applyProtection="1">
      <alignment wrapText="1"/>
      <protection hidden="1"/>
    </xf>
    <xf numFmtId="0" fontId="0" fillId="0" borderId="6" xfId="0" applyBorder="1" applyAlignment="1" applyProtection="1">
      <alignment wrapText="1"/>
      <protection hidden="1"/>
    </xf>
    <xf numFmtId="0" fontId="18" fillId="6" borderId="37" xfId="0" applyFont="1" applyFill="1" applyBorder="1" applyAlignment="1" applyProtection="1">
      <alignment horizontal="left" vertical="center"/>
      <protection hidden="1"/>
    </xf>
    <xf numFmtId="0" fontId="0" fillId="0" borderId="6" xfId="0" applyBorder="1" applyAlignment="1" applyProtection="1">
      <protection hidden="1"/>
    </xf>
    <xf numFmtId="0" fontId="0" fillId="0" borderId="22" xfId="0" applyBorder="1" applyAlignment="1" applyProtection="1">
      <protection hidden="1"/>
    </xf>
    <xf numFmtId="0" fontId="5" fillId="7" borderId="35" xfId="0" applyFont="1" applyFill="1" applyBorder="1" applyAlignment="1" applyProtection="1">
      <alignment horizontal="left" vertical="center"/>
      <protection hidden="1"/>
    </xf>
    <xf numFmtId="0" fontId="0" fillId="0" borderId="36" xfId="0" applyBorder="1" applyAlignment="1" applyProtection="1">
      <alignment vertical="center"/>
      <protection hidden="1"/>
    </xf>
    <xf numFmtId="0" fontId="0" fillId="0" borderId="48" xfId="0" applyBorder="1" applyAlignment="1" applyProtection="1">
      <alignment vertical="center"/>
      <protection hidden="1"/>
    </xf>
    <xf numFmtId="0" fontId="5" fillId="7" borderId="49" xfId="0" applyFont="1" applyFill="1" applyBorder="1" applyAlignment="1" applyProtection="1">
      <alignment horizontal="left" vertical="center"/>
      <protection hidden="1"/>
    </xf>
    <xf numFmtId="0" fontId="0" fillId="0" borderId="50" xfId="0" applyBorder="1" applyAlignment="1" applyProtection="1">
      <alignment vertical="center"/>
      <protection hidden="1"/>
    </xf>
    <xf numFmtId="0" fontId="0" fillId="0" borderId="51" xfId="0" applyBorder="1" applyAlignment="1" applyProtection="1">
      <alignment vertical="center"/>
      <protection hidden="1"/>
    </xf>
    <xf numFmtId="0" fontId="6" fillId="7" borderId="49" xfId="0" applyFont="1" applyFill="1" applyBorder="1" applyAlignment="1" applyProtection="1">
      <alignment horizontal="left" vertical="center"/>
      <protection hidden="1"/>
    </xf>
    <xf numFmtId="0" fontId="18" fillId="7" borderId="49" xfId="0" applyFont="1" applyFill="1" applyBorder="1" applyAlignment="1" applyProtection="1">
      <alignment horizontal="left" vertical="center"/>
      <protection hidden="1"/>
    </xf>
    <xf numFmtId="0" fontId="5" fillId="7" borderId="38" xfId="0" applyFont="1" applyFill="1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vertical="center"/>
      <protection hidden="1"/>
    </xf>
    <xf numFmtId="0" fontId="0" fillId="0" borderId="34" xfId="0" applyBorder="1" applyAlignment="1" applyProtection="1">
      <alignment vertical="center"/>
      <protection hidden="1"/>
    </xf>
    <xf numFmtId="0" fontId="5" fillId="7" borderId="37" xfId="0" applyFont="1" applyFill="1" applyBorder="1" applyAlignment="1" applyProtection="1">
      <alignment horizontal="left" vertical="center"/>
      <protection hidden="1"/>
    </xf>
    <xf numFmtId="0" fontId="36" fillId="7" borderId="33" xfId="0" applyFont="1" applyFill="1" applyBorder="1" applyAlignment="1" applyProtection="1">
      <alignment horizontal="center" vertical="center" textRotation="90" wrapText="1"/>
      <protection hidden="1"/>
    </xf>
    <xf numFmtId="0" fontId="36" fillId="7" borderId="31" xfId="0" applyFont="1" applyFill="1" applyBorder="1" applyAlignment="1" applyProtection="1">
      <alignment horizontal="center" vertical="center" textRotation="90" wrapText="1"/>
      <protection hidden="1"/>
    </xf>
    <xf numFmtId="0" fontId="37" fillId="0" borderId="31" xfId="0" applyFont="1" applyBorder="1" applyAlignment="1" applyProtection="1">
      <alignment horizontal="center" vertical="center" textRotation="90" wrapText="1"/>
      <protection hidden="1"/>
    </xf>
    <xf numFmtId="0" fontId="37" fillId="0" borderId="26" xfId="0" applyFont="1" applyBorder="1" applyAlignment="1" applyProtection="1">
      <alignment horizontal="center" vertical="center" textRotation="90" wrapText="1"/>
      <protection hidden="1"/>
    </xf>
    <xf numFmtId="0" fontId="17" fillId="7" borderId="31" xfId="0" applyFont="1" applyFill="1" applyBorder="1" applyAlignment="1" applyProtection="1">
      <alignment horizontal="center" vertical="center" textRotation="90" wrapText="1"/>
      <protection hidden="1"/>
    </xf>
    <xf numFmtId="0" fontId="0" fillId="0" borderId="31" xfId="0" applyBorder="1" applyAlignment="1" applyProtection="1">
      <alignment horizontal="center" vertical="center" textRotation="90" wrapText="1"/>
      <protection hidden="1"/>
    </xf>
    <xf numFmtId="0" fontId="0" fillId="0" borderId="4" xfId="0" applyBorder="1" applyAlignment="1" applyProtection="1">
      <alignment horizontal="center" vertical="center" textRotation="90" wrapText="1"/>
      <protection hidden="1"/>
    </xf>
    <xf numFmtId="0" fontId="17" fillId="7" borderId="33" xfId="0" applyFont="1" applyFill="1" applyBorder="1" applyAlignment="1" applyProtection="1">
      <alignment horizontal="center" vertical="center" textRotation="90" wrapText="1"/>
      <protection hidden="1"/>
    </xf>
    <xf numFmtId="0" fontId="0" fillId="0" borderId="26" xfId="0" applyBorder="1" applyAlignment="1" applyProtection="1">
      <alignment horizontal="center" vertical="center" textRotation="90" wrapText="1"/>
      <protection hidden="1"/>
    </xf>
    <xf numFmtId="0" fontId="17" fillId="7" borderId="35" xfId="0" applyFont="1" applyFill="1" applyBorder="1" applyAlignment="1" applyProtection="1">
      <alignment horizontal="left" vertical="center"/>
      <protection hidden="1"/>
    </xf>
    <xf numFmtId="0" fontId="0" fillId="0" borderId="36" xfId="0" applyBorder="1" applyAlignment="1" applyProtection="1">
      <alignment horizontal="left" vertical="center"/>
      <protection hidden="1"/>
    </xf>
    <xf numFmtId="0" fontId="0" fillId="0" borderId="48" xfId="0" applyBorder="1" applyAlignment="1" applyProtection="1">
      <alignment horizontal="left" vertical="center"/>
      <protection hidden="1"/>
    </xf>
    <xf numFmtId="0" fontId="17" fillId="7" borderId="49" xfId="0" applyFont="1" applyFill="1" applyBorder="1" applyAlignment="1" applyProtection="1">
      <alignment horizontal="left" vertical="center" shrinkToFit="1"/>
      <protection hidden="1"/>
    </xf>
    <xf numFmtId="0" fontId="0" fillId="0" borderId="50" xfId="0" applyBorder="1" applyAlignment="1" applyProtection="1">
      <alignment vertical="center" wrapText="1"/>
      <protection hidden="1"/>
    </xf>
    <xf numFmtId="0" fontId="0" fillId="0" borderId="51" xfId="0" applyBorder="1" applyAlignment="1" applyProtection="1">
      <alignment vertical="center" wrapText="1"/>
      <protection hidden="1"/>
    </xf>
    <xf numFmtId="0" fontId="17" fillId="7" borderId="57" xfId="0" applyFont="1" applyFill="1" applyBorder="1" applyAlignment="1" applyProtection="1">
      <alignment horizontal="left" vertical="center" shrinkToFit="1"/>
      <protection hidden="1"/>
    </xf>
    <xf numFmtId="0" fontId="0" fillId="0" borderId="58" xfId="0" applyBorder="1" applyAlignment="1" applyProtection="1">
      <alignment vertical="center" wrapText="1"/>
      <protection hidden="1"/>
    </xf>
    <xf numFmtId="0" fontId="0" fillId="0" borderId="59" xfId="0" applyBorder="1" applyAlignment="1" applyProtection="1">
      <alignment vertical="center" wrapText="1"/>
      <protection hidden="1"/>
    </xf>
    <xf numFmtId="0" fontId="17" fillId="7" borderId="54" xfId="0" applyFont="1" applyFill="1" applyBorder="1" applyAlignment="1" applyProtection="1">
      <alignment horizontal="left" vertical="center" shrinkToFit="1"/>
      <protection hidden="1"/>
    </xf>
    <xf numFmtId="0" fontId="0" fillId="0" borderId="42" xfId="0" applyBorder="1" applyAlignment="1" applyProtection="1">
      <alignment vertical="center" wrapText="1"/>
      <protection hidden="1"/>
    </xf>
    <xf numFmtId="0" fontId="0" fillId="0" borderId="55" xfId="0" applyBorder="1" applyAlignment="1" applyProtection="1">
      <alignment vertical="center" wrapText="1"/>
      <protection hidden="1"/>
    </xf>
    <xf numFmtId="0" fontId="18" fillId="4" borderId="46" xfId="0" applyFont="1" applyFill="1" applyBorder="1" applyAlignment="1" applyProtection="1">
      <alignment horizontal="left"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0" fillId="0" borderId="47" xfId="0" applyBorder="1" applyAlignment="1" applyProtection="1">
      <alignment vertical="center"/>
      <protection hidden="1"/>
    </xf>
    <xf numFmtId="0" fontId="17" fillId="7" borderId="49" xfId="0" applyFont="1" applyFill="1" applyBorder="1" applyAlignment="1" applyProtection="1">
      <alignment horizontal="left" vertical="center"/>
      <protection hidden="1"/>
    </xf>
    <xf numFmtId="0" fontId="17" fillId="7" borderId="38" xfId="0" applyFont="1" applyFill="1" applyBorder="1" applyAlignment="1" applyProtection="1">
      <alignment horizontal="left" vertical="center"/>
      <protection hidden="1"/>
    </xf>
    <xf numFmtId="0" fontId="17" fillId="7" borderId="65" xfId="0" applyFont="1" applyFill="1" applyBorder="1" applyAlignment="1" applyProtection="1">
      <alignment horizontal="left" vertical="center"/>
      <protection hidden="1"/>
    </xf>
    <xf numFmtId="0" fontId="0" fillId="0" borderId="66" xfId="0" applyBorder="1" applyAlignment="1" applyProtection="1">
      <alignment vertical="center"/>
      <protection hidden="1"/>
    </xf>
    <xf numFmtId="0" fontId="0" fillId="0" borderId="67" xfId="0" applyBorder="1" applyAlignment="1" applyProtection="1">
      <alignment vertical="center"/>
      <protection hidden="1"/>
    </xf>
    <xf numFmtId="164" fontId="4" fillId="3" borderId="45" xfId="0" applyNumberFormat="1" applyFont="1" applyFill="1" applyBorder="1" applyAlignment="1" applyProtection="1">
      <alignment horizontal="center" vertical="center"/>
      <protection hidden="1"/>
    </xf>
    <xf numFmtId="164" fontId="4" fillId="3" borderId="62" xfId="0" applyNumberFormat="1" applyFont="1" applyFill="1" applyBorder="1" applyAlignment="1" applyProtection="1">
      <alignment horizontal="center" vertical="center"/>
      <protection hidden="1"/>
    </xf>
    <xf numFmtId="164" fontId="4" fillId="3" borderId="53" xfId="0" applyNumberFormat="1" applyFont="1" applyFill="1" applyBorder="1" applyAlignment="1" applyProtection="1">
      <alignment horizontal="center" vertical="center"/>
      <protection hidden="1"/>
    </xf>
    <xf numFmtId="164" fontId="4" fillId="3" borderId="15" xfId="0" applyNumberFormat="1" applyFont="1" applyFill="1" applyBorder="1" applyAlignment="1" applyProtection="1">
      <alignment horizontal="center" vertical="center"/>
      <protection hidden="1"/>
    </xf>
    <xf numFmtId="1" fontId="4" fillId="8" borderId="1" xfId="0" applyNumberFormat="1" applyFont="1" applyFill="1" applyBorder="1" applyAlignment="1" applyProtection="1">
      <alignment horizontal="center" vertical="center"/>
      <protection hidden="1"/>
    </xf>
    <xf numFmtId="1" fontId="4" fillId="3" borderId="1" xfId="0" applyNumberFormat="1" applyFont="1" applyFill="1" applyBorder="1" applyAlignment="1" applyProtection="1">
      <alignment horizontal="center" vertical="center"/>
      <protection hidden="1"/>
    </xf>
    <xf numFmtId="1" fontId="4" fillId="3" borderId="12" xfId="0" applyNumberFormat="1" applyFont="1" applyFill="1" applyBorder="1" applyAlignment="1" applyProtection="1">
      <alignment horizontal="center" vertical="center"/>
      <protection hidden="1"/>
    </xf>
    <xf numFmtId="1" fontId="4" fillId="3" borderId="5" xfId="0" applyNumberFormat="1" applyFont="1" applyFill="1" applyBorder="1" applyAlignment="1" applyProtection="1">
      <alignment horizontal="center" vertical="center"/>
      <protection hidden="1"/>
    </xf>
    <xf numFmtId="0" fontId="40" fillId="7" borderId="31" xfId="0" applyFont="1" applyFill="1" applyBorder="1" applyAlignment="1">
      <alignment horizontal="left" vertical="center" wrapText="1"/>
    </xf>
    <xf numFmtId="0" fontId="45" fillId="7" borderId="31" xfId="0" applyFont="1" applyFill="1" applyBorder="1" applyAlignment="1">
      <alignment wrapText="1"/>
    </xf>
    <xf numFmtId="0" fontId="0" fillId="12" borderId="31" xfId="0" applyFill="1" applyBorder="1" applyAlignment="1">
      <alignment wrapText="1"/>
    </xf>
    <xf numFmtId="0" fontId="45" fillId="4" borderId="31" xfId="0" applyFont="1" applyFill="1" applyBorder="1" applyAlignment="1">
      <alignment horizontal="left" vertical="center" wrapText="1"/>
    </xf>
    <xf numFmtId="0" fontId="0" fillId="4" borderId="31" xfId="0" applyFill="1" applyBorder="1" applyAlignment="1">
      <alignment wrapText="1"/>
    </xf>
    <xf numFmtId="0" fontId="45" fillId="7" borderId="31" xfId="0" applyFont="1" applyFill="1" applyBorder="1" applyAlignment="1">
      <alignment horizontal="left" vertical="center" wrapText="1"/>
    </xf>
    <xf numFmtId="0" fontId="0" fillId="7" borderId="31" xfId="0" applyFill="1" applyBorder="1" applyAlignment="1">
      <alignment wrapText="1"/>
    </xf>
    <xf numFmtId="0" fontId="0" fillId="7" borderId="26" xfId="0" applyFill="1" applyBorder="1" applyAlignment="1">
      <alignment wrapText="1"/>
    </xf>
    <xf numFmtId="0" fontId="39" fillId="6" borderId="31" xfId="0" applyFont="1" applyFill="1" applyBorder="1" applyAlignment="1">
      <alignment horizontal="center" vertical="top" wrapText="1"/>
    </xf>
    <xf numFmtId="0" fontId="43" fillId="13" borderId="33" xfId="0" applyFont="1" applyFill="1" applyBorder="1" applyAlignment="1">
      <alignment horizontal="center" vertical="top" wrapText="1"/>
    </xf>
    <xf numFmtId="0" fontId="43" fillId="13" borderId="31" xfId="0" applyFont="1" applyFill="1" applyBorder="1" applyAlignment="1">
      <alignment horizontal="center" vertical="top" wrapText="1"/>
    </xf>
    <xf numFmtId="0" fontId="46" fillId="12" borderId="31" xfId="0" applyFont="1" applyFill="1" applyBorder="1" applyAlignment="1">
      <alignment horizontal="center" vertical="top" wrapText="1"/>
    </xf>
    <xf numFmtId="0" fontId="44" fillId="12" borderId="31" xfId="0" applyFont="1" applyFill="1" applyBorder="1" applyAlignment="1">
      <alignment horizontal="center" vertical="top" wrapText="1"/>
    </xf>
    <xf numFmtId="0" fontId="12" fillId="12" borderId="31" xfId="1" applyFill="1" applyBorder="1" applyAlignment="1">
      <alignment horizontal="center" vertical="top" wrapText="1"/>
    </xf>
    <xf numFmtId="0" fontId="0" fillId="12" borderId="26" xfId="0" applyFill="1" applyBorder="1" applyAlignment="1">
      <alignment wrapText="1"/>
    </xf>
  </cellXfs>
  <cellStyles count="2">
    <cellStyle name="Hypertextové prepojenie" xfId="1" builtinId="8"/>
    <cellStyle name="Normálne" xfId="0" builtinId="0"/>
  </cellStyles>
  <dxfs count="828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FF66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ill>
        <patternFill>
          <bgColor rgb="FFFFFF66"/>
        </patternFill>
      </fill>
    </dxf>
    <dxf>
      <fill>
        <patternFill>
          <bgColor theme="1"/>
        </patternFill>
      </fill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ill>
        <patternFill>
          <bgColor theme="1"/>
        </patternFill>
      </fill>
    </dxf>
    <dxf>
      <fill>
        <patternFill>
          <bgColor rgb="FFFFFF66"/>
        </patternFill>
      </fill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gradientFill degree="90">
          <stop position="0">
            <color theme="0"/>
          </stop>
          <stop position="0.5">
            <color rgb="FFC0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0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0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0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0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00000"/>
          </stop>
          <stop position="1">
            <color theme="0"/>
          </stop>
        </gradient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ill>
        <patternFill>
          <bgColor rgb="FFFFFF66"/>
        </patternFill>
      </fill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ill>
        <patternFill>
          <bgColor rgb="FFFFFF66"/>
        </patternFill>
      </fill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ill>
        <patternFill>
          <bgColor rgb="FFFFFF66"/>
        </patternFill>
      </fill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ill>
        <patternFill>
          <bgColor rgb="FFFFFF66"/>
        </patternFill>
      </fill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ill>
        <patternFill>
          <bgColor rgb="FFFFFF66"/>
        </patternFill>
      </fill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ill>
        <patternFill>
          <bgColor rgb="FFFFFF66"/>
        </patternFill>
      </fill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ill>
        <patternFill>
          <bgColor rgb="FFFFFF66"/>
        </patternFill>
      </fill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ill>
        <patternFill>
          <bgColor rgb="FFFFFF66"/>
        </patternFill>
      </fill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ill>
        <patternFill>
          <bgColor rgb="FFFFFF66"/>
        </patternFill>
      </fill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ill>
        <patternFill>
          <bgColor rgb="FFFFFF66"/>
        </patternFill>
      </fill>
    </dxf>
    <dxf>
      <numFmt numFmtId="2" formatCode="0.00"/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ill>
        <patternFill>
          <bgColor rgb="FFFFFF66"/>
        </patternFill>
      </fill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ill>
        <patternFill patternType="solid">
          <fgColor indexed="64"/>
          <bgColor rgb="FFFF0000"/>
        </patternFill>
      </fill>
    </dxf>
    <dxf>
      <fill>
        <gradientFill degree="90">
          <stop position="0">
            <color theme="0"/>
          </stop>
          <stop position="0.5">
            <color theme="9" tint="-0.25098422193060094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6" tint="-0.25098422193060094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patternFill>
          <bgColor theme="5"/>
        </patternFill>
      </fill>
    </dxf>
    <dxf>
      <fill>
        <gradientFill degree="90">
          <stop position="0">
            <color theme="0"/>
          </stop>
          <stop position="0.5">
            <color theme="9" tint="-0.25098422193060094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6" tint="-0.25098422193060094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patternFill>
          <bgColor theme="5"/>
        </patternFill>
      </fill>
    </dxf>
    <dxf>
      <fill>
        <gradientFill degree="90">
          <stop position="0">
            <color theme="0"/>
          </stop>
          <stop position="0.5">
            <color theme="9" tint="-0.25098422193060094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6" tint="-0.25098422193060094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patternFill>
          <bgColor theme="5"/>
        </patternFill>
      </fill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ill>
        <patternFill>
          <bgColor rgb="FFFFFF66"/>
        </patternFill>
      </fill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ill>
        <patternFill>
          <bgColor rgb="FFFFFF00"/>
        </patternFill>
      </fill>
    </dxf>
    <dxf>
      <numFmt numFmtId="2" formatCode="0.00"/>
    </dxf>
    <dxf>
      <fill>
        <patternFill>
          <bgColor rgb="FFFFFF66"/>
        </patternFill>
      </fill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ill>
        <patternFill>
          <bgColor rgb="FFFFFF66"/>
        </patternFill>
      </fill>
    </dxf>
    <dxf>
      <numFmt numFmtId="2" formatCode="0.00"/>
    </dxf>
    <dxf>
      <numFmt numFmtId="2" formatCode="0.00"/>
    </dxf>
    <dxf>
      <fill>
        <patternFill>
          <bgColor rgb="FFFFFF66"/>
        </patternFill>
      </fill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ill>
        <patternFill>
          <bgColor rgb="FFFFFF66"/>
        </patternFill>
      </fill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ill>
        <patternFill>
          <bgColor rgb="FFFFFF00"/>
        </patternFill>
      </fill>
    </dxf>
    <dxf>
      <numFmt numFmtId="2" formatCode="0.00"/>
    </dxf>
    <dxf>
      <fill>
        <patternFill>
          <bgColor rgb="FFFFFF66"/>
        </patternFill>
      </fill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ill>
        <patternFill>
          <bgColor rgb="FFFFFF66"/>
        </patternFill>
      </fill>
    </dxf>
    <dxf>
      <numFmt numFmtId="2" formatCode="0.00"/>
    </dxf>
    <dxf>
      <numFmt numFmtId="2" formatCode="0.00"/>
    </dxf>
    <dxf>
      <fill>
        <patternFill>
          <bgColor rgb="FFFFFF66"/>
        </patternFill>
      </fill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ill>
        <patternFill>
          <bgColor rgb="FFFFFF66"/>
        </patternFill>
      </fill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ill>
        <patternFill>
          <bgColor rgb="FFFFFF00"/>
        </patternFill>
      </fill>
    </dxf>
    <dxf>
      <numFmt numFmtId="2" formatCode="0.00"/>
    </dxf>
    <dxf>
      <fill>
        <patternFill>
          <bgColor rgb="FFFFFF66"/>
        </patternFill>
      </fill>
    </dxf>
    <dxf>
      <numFmt numFmtId="2" formatCode="0.00"/>
    </dxf>
    <dxf>
      <numFmt numFmtId="2" formatCode="0.00"/>
    </dxf>
    <dxf>
      <numFmt numFmtId="2" formatCode="0.00"/>
    </dxf>
    <dxf>
      <fill>
        <patternFill>
          <bgColor rgb="FFFFFF66"/>
        </patternFill>
      </fill>
    </dxf>
    <dxf>
      <numFmt numFmtId="2" formatCode="0.00"/>
    </dxf>
    <dxf>
      <numFmt numFmtId="2" formatCode="0.00"/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numFmt numFmtId="2" formatCode="0.00"/>
    </dxf>
    <dxf>
      <numFmt numFmtId="2" formatCode="0.00"/>
    </dxf>
    <dxf>
      <fill>
        <gradientFill degree="90">
          <stop position="0">
            <color theme="0"/>
          </stop>
          <stop position="0.5">
            <color theme="9" tint="-0.25098422193060094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6" tint="-0.25098422193060094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patternFill>
          <bgColor theme="5"/>
        </patternFill>
      </fill>
    </dxf>
    <dxf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numFmt numFmtId="2" formatCode="0.00"/>
    </dxf>
    <dxf>
      <numFmt numFmtId="2" formatCode="0.00"/>
    </dxf>
    <dxf>
      <numFmt numFmtId="2" formatCode="0.00"/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numFmt numFmtId="2" formatCode="0.00"/>
    </dxf>
    <dxf>
      <numFmt numFmtId="2" formatCode="0.00"/>
    </dxf>
    <dxf>
      <fill>
        <gradientFill degree="90">
          <stop position="0">
            <color theme="0"/>
          </stop>
          <stop position="0.5">
            <color theme="9" tint="-0.25098422193060094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6" tint="-0.25098422193060094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patternFill>
          <bgColor theme="5"/>
        </patternFill>
      </fill>
    </dxf>
    <dxf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numFmt numFmtId="2" formatCode="0.00"/>
    </dxf>
    <dxf>
      <numFmt numFmtId="2" formatCode="0.00"/>
    </dxf>
    <dxf>
      <numFmt numFmtId="2" formatCode="0.00"/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numFmt numFmtId="2" formatCode="0.00"/>
    </dxf>
    <dxf>
      <numFmt numFmtId="2" formatCode="0.00"/>
    </dxf>
    <dxf>
      <fill>
        <gradientFill degree="90">
          <stop position="0">
            <color theme="0"/>
          </stop>
          <stop position="0.5">
            <color theme="9" tint="-0.25098422193060094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6" tint="-0.25098422193060094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patternFill>
          <bgColor theme="5"/>
        </patternFill>
      </fill>
    </dxf>
    <dxf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numFmt numFmtId="2" formatCode="0.00"/>
    </dxf>
    <dxf>
      <fill>
        <patternFill patternType="solid">
          <fgColor indexed="64"/>
          <bgColor rgb="FFFF0000"/>
        </patternFill>
      </fill>
    </dxf>
    <dxf>
      <numFmt numFmtId="2" formatCode="0.00"/>
    </dxf>
    <dxf>
      <fill>
        <patternFill>
          <bgColor rgb="FFFFFF66"/>
        </patternFill>
      </fill>
    </dxf>
    <dxf>
      <numFmt numFmtId="2" formatCode="0.00"/>
    </dxf>
    <dxf>
      <numFmt numFmtId="2" formatCode="0.00"/>
    </dxf>
    <dxf>
      <fill>
        <patternFill>
          <bgColor rgb="FFFFFF66"/>
        </patternFill>
      </fill>
    </dxf>
    <dxf>
      <numFmt numFmtId="2" formatCode="0.00"/>
    </dxf>
    <dxf>
      <numFmt numFmtId="2" formatCode="0.00"/>
    </dxf>
    <dxf>
      <numFmt numFmtId="2" formatCode="0.00"/>
    </dxf>
    <dxf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ill>
        <gradientFill degree="45">
          <stop position="0">
            <color rgb="FFC00000"/>
          </stop>
          <stop position="0.5">
            <color rgb="FFFF0000"/>
          </stop>
          <stop position="1">
            <color rgb="FFC0000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grico.sk/formulare" TargetMode="External"/><Relationship Id="rId2" Type="http://schemas.openxmlformats.org/officeDocument/2006/relationships/hyperlink" Target="http://www.agrico.sk/formulare" TargetMode="External"/><Relationship Id="rId1" Type="http://schemas.openxmlformats.org/officeDocument/2006/relationships/hyperlink" Target="http://www.agrico.sk/formulare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pageSetUpPr fitToPage="1"/>
  </sheetPr>
  <dimension ref="A1:AN67"/>
  <sheetViews>
    <sheetView showGridLines="0" tabSelected="1" zoomScaleNormal="100" workbookViewId="0">
      <selection activeCell="D25" sqref="D25:E25"/>
    </sheetView>
  </sheetViews>
  <sheetFormatPr defaultColWidth="9" defaultRowHeight="15" customHeight="1" x14ac:dyDescent="0.2"/>
  <cols>
    <col min="1" max="1" width="3.5703125" customWidth="1"/>
    <col min="2" max="2" width="10.5703125" style="64" customWidth="1"/>
    <col min="3" max="3" width="13.5703125" customWidth="1"/>
    <col min="4" max="4" width="21" customWidth="1"/>
    <col min="5" max="5" width="5.28515625" customWidth="1"/>
    <col min="6" max="36" width="5.140625" customWidth="1"/>
    <col min="37" max="37" width="4.28515625" customWidth="1"/>
    <col min="38" max="38" width="6" customWidth="1"/>
    <col min="39" max="39" width="5" customWidth="1"/>
    <col min="40" max="40" width="29.42578125" style="104" customWidth="1"/>
  </cols>
  <sheetData>
    <row r="1" spans="1:40" ht="15" customHeight="1" thickBot="1" x14ac:dyDescent="0.3">
      <c r="A1" s="132" t="s">
        <v>4</v>
      </c>
      <c r="B1" s="133"/>
      <c r="C1" s="83">
        <v>12345678</v>
      </c>
      <c r="D1" s="111" t="s">
        <v>63</v>
      </c>
      <c r="E1" s="112"/>
      <c r="F1" s="109" t="s">
        <v>6</v>
      </c>
      <c r="G1" s="110"/>
      <c r="H1" s="110"/>
      <c r="I1" s="29">
        <v>10</v>
      </c>
      <c r="J1" s="5" t="s">
        <v>7</v>
      </c>
      <c r="K1" s="30">
        <v>2018</v>
      </c>
      <c r="L1" s="67"/>
      <c r="M1" s="68"/>
      <c r="N1" s="68"/>
      <c r="O1" s="68"/>
      <c r="P1" s="68"/>
      <c r="Q1" s="68"/>
      <c r="R1" s="68"/>
      <c r="S1" s="68" t="s">
        <v>8</v>
      </c>
      <c r="T1" s="68" t="s">
        <v>10</v>
      </c>
      <c r="U1" s="68" t="s">
        <v>9</v>
      </c>
      <c r="V1" s="68" t="s">
        <v>11</v>
      </c>
      <c r="W1" s="68" t="s">
        <v>18</v>
      </c>
      <c r="X1" s="67"/>
      <c r="Y1" s="65"/>
      <c r="Z1" s="107" t="s">
        <v>56</v>
      </c>
      <c r="AA1" s="108"/>
      <c r="AB1" s="108"/>
      <c r="AC1" s="108"/>
      <c r="AD1" s="108"/>
      <c r="AE1" s="108"/>
      <c r="AF1" s="108"/>
      <c r="AG1" s="108"/>
      <c r="AH1" s="108"/>
      <c r="AI1" s="52">
        <f>VLOOKUP(I1,FPC!A1:B12,2)</f>
        <v>22</v>
      </c>
      <c r="AJ1" s="53">
        <f>VLOOKUP(I1,FPC!A1:C12,3)</f>
        <v>176</v>
      </c>
      <c r="AK1" s="54">
        <f>VLOOKUP(I1,FPC!A1:D12,4)</f>
        <v>1</v>
      </c>
      <c r="AL1" s="57">
        <f>VLOOKUP(I1,FPC!A1:E12,5)</f>
        <v>23</v>
      </c>
      <c r="AM1" s="55">
        <f>VLOOKUP(I1,FPC!A1:F12,6)</f>
        <v>184</v>
      </c>
    </row>
    <row r="2" spans="1:40" ht="4.5" customHeight="1" thickBot="1" x14ac:dyDescent="0.3">
      <c r="A2" s="10"/>
      <c r="B2" s="10"/>
      <c r="C2" s="28"/>
      <c r="D2" s="103" t="s">
        <v>60</v>
      </c>
      <c r="E2" s="2"/>
      <c r="F2" s="11">
        <f>DATE(K1,I1,1)</f>
        <v>43374</v>
      </c>
      <c r="G2" s="11">
        <f>(F2+1)</f>
        <v>43375</v>
      </c>
      <c r="H2" s="11">
        <f t="shared" ref="H2:AJ2" si="0">(G2+1)</f>
        <v>43376</v>
      </c>
      <c r="I2" s="11">
        <f t="shared" si="0"/>
        <v>43377</v>
      </c>
      <c r="J2" s="11">
        <f t="shared" si="0"/>
        <v>43378</v>
      </c>
      <c r="K2" s="11">
        <f t="shared" si="0"/>
        <v>43379</v>
      </c>
      <c r="L2" s="11">
        <f t="shared" si="0"/>
        <v>43380</v>
      </c>
      <c r="M2" s="11">
        <f t="shared" si="0"/>
        <v>43381</v>
      </c>
      <c r="N2" s="11">
        <f t="shared" si="0"/>
        <v>43382</v>
      </c>
      <c r="O2" s="11">
        <f t="shared" si="0"/>
        <v>43383</v>
      </c>
      <c r="P2" s="11">
        <f t="shared" si="0"/>
        <v>43384</v>
      </c>
      <c r="Q2" s="11">
        <f t="shared" si="0"/>
        <v>43385</v>
      </c>
      <c r="R2" s="11">
        <f t="shared" si="0"/>
        <v>43386</v>
      </c>
      <c r="S2" s="11">
        <f t="shared" si="0"/>
        <v>43387</v>
      </c>
      <c r="T2" s="11">
        <f t="shared" si="0"/>
        <v>43388</v>
      </c>
      <c r="U2" s="26">
        <f t="shared" si="0"/>
        <v>43389</v>
      </c>
      <c r="V2" s="11">
        <f t="shared" si="0"/>
        <v>43390</v>
      </c>
      <c r="W2" s="11">
        <f t="shared" si="0"/>
        <v>43391</v>
      </c>
      <c r="X2" s="11">
        <f t="shared" si="0"/>
        <v>43392</v>
      </c>
      <c r="Y2" s="11">
        <f t="shared" si="0"/>
        <v>43393</v>
      </c>
      <c r="Z2" s="11">
        <f t="shared" si="0"/>
        <v>43394</v>
      </c>
      <c r="AA2" s="11">
        <f t="shared" si="0"/>
        <v>43395</v>
      </c>
      <c r="AB2" s="11">
        <f t="shared" si="0"/>
        <v>43396</v>
      </c>
      <c r="AC2" s="11">
        <f t="shared" si="0"/>
        <v>43397</v>
      </c>
      <c r="AD2" s="11">
        <f t="shared" si="0"/>
        <v>43398</v>
      </c>
      <c r="AE2" s="11">
        <f t="shared" si="0"/>
        <v>43399</v>
      </c>
      <c r="AF2" s="11">
        <f t="shared" si="0"/>
        <v>43400</v>
      </c>
      <c r="AG2" s="11">
        <f t="shared" si="0"/>
        <v>43401</v>
      </c>
      <c r="AH2" s="11">
        <f t="shared" si="0"/>
        <v>43402</v>
      </c>
      <c r="AI2" s="11">
        <f t="shared" si="0"/>
        <v>43403</v>
      </c>
      <c r="AJ2" s="11">
        <f t="shared" si="0"/>
        <v>43404</v>
      </c>
      <c r="AK2" s="1"/>
      <c r="AL2" s="28"/>
      <c r="AM2" s="10"/>
    </row>
    <row r="3" spans="1:40" ht="12.95" customHeight="1" thickBot="1" x14ac:dyDescent="0.25">
      <c r="A3" s="113" t="s">
        <v>3</v>
      </c>
      <c r="B3" s="114"/>
      <c r="C3" s="115"/>
      <c r="D3" s="130" t="s">
        <v>64</v>
      </c>
      <c r="E3" s="131"/>
      <c r="F3" s="114" t="s">
        <v>5</v>
      </c>
      <c r="G3" s="121"/>
      <c r="H3" s="121"/>
      <c r="I3" s="121"/>
      <c r="J3" s="124" t="s">
        <v>13</v>
      </c>
      <c r="K3" s="125"/>
      <c r="L3" s="125"/>
      <c r="M3" s="125"/>
      <c r="N3" s="126"/>
      <c r="O3" s="126"/>
      <c r="P3" s="126"/>
      <c r="Q3" s="120" t="s">
        <v>31</v>
      </c>
      <c r="R3" s="121"/>
      <c r="S3" s="121"/>
      <c r="T3" s="122"/>
      <c r="U3" s="123"/>
      <c r="V3" s="27">
        <v>8</v>
      </c>
      <c r="W3" s="120" t="s">
        <v>34</v>
      </c>
      <c r="X3" s="121"/>
      <c r="Y3" s="121"/>
      <c r="Z3" s="122"/>
      <c r="AA3" s="27">
        <v>0</v>
      </c>
      <c r="AB3" s="6"/>
      <c r="AC3" s="6"/>
      <c r="AD3" s="6"/>
      <c r="AE3" s="6"/>
      <c r="AF3" s="6"/>
      <c r="AG3" s="6"/>
      <c r="AH3" s="6"/>
      <c r="AI3" s="6"/>
      <c r="AJ3" s="6"/>
      <c r="AK3" s="34"/>
      <c r="AL3" s="34"/>
      <c r="AM3" s="35"/>
      <c r="AN3" s="195" t="s">
        <v>65</v>
      </c>
    </row>
    <row r="4" spans="1:40" ht="12.95" customHeight="1" thickBot="1" x14ac:dyDescent="0.25">
      <c r="A4" s="127" t="s">
        <v>57</v>
      </c>
      <c r="B4" s="128"/>
      <c r="C4" s="129"/>
      <c r="D4" s="129"/>
      <c r="E4" s="129"/>
      <c r="F4" s="46" t="str">
        <f t="shared" ref="F4:AJ4" si="1">TEXT(F2,"ddd")</f>
        <v>po</v>
      </c>
      <c r="G4" s="46" t="str">
        <f t="shared" si="1"/>
        <v>ut</v>
      </c>
      <c r="H4" s="46" t="str">
        <f t="shared" si="1"/>
        <v>st</v>
      </c>
      <c r="I4" s="46" t="str">
        <f t="shared" si="1"/>
        <v>št</v>
      </c>
      <c r="J4" s="46" t="str">
        <f t="shared" si="1"/>
        <v>pi</v>
      </c>
      <c r="K4" s="46" t="str">
        <f t="shared" si="1"/>
        <v>so</v>
      </c>
      <c r="L4" s="46" t="str">
        <f t="shared" si="1"/>
        <v>ne</v>
      </c>
      <c r="M4" s="46" t="str">
        <f t="shared" si="1"/>
        <v>po</v>
      </c>
      <c r="N4" s="46" t="str">
        <f t="shared" si="1"/>
        <v>ut</v>
      </c>
      <c r="O4" s="46" t="str">
        <f t="shared" si="1"/>
        <v>st</v>
      </c>
      <c r="P4" s="46" t="str">
        <f t="shared" si="1"/>
        <v>št</v>
      </c>
      <c r="Q4" s="46" t="str">
        <f t="shared" si="1"/>
        <v>pi</v>
      </c>
      <c r="R4" s="46" t="str">
        <f t="shared" si="1"/>
        <v>so</v>
      </c>
      <c r="S4" s="46" t="str">
        <f t="shared" si="1"/>
        <v>ne</v>
      </c>
      <c r="T4" s="46" t="str">
        <f t="shared" si="1"/>
        <v>po</v>
      </c>
      <c r="U4" s="46" t="str">
        <f t="shared" si="1"/>
        <v>ut</v>
      </c>
      <c r="V4" s="46" t="str">
        <f t="shared" si="1"/>
        <v>st</v>
      </c>
      <c r="W4" s="46" t="str">
        <f t="shared" si="1"/>
        <v>št</v>
      </c>
      <c r="X4" s="46" t="str">
        <f t="shared" si="1"/>
        <v>pi</v>
      </c>
      <c r="Y4" s="46" t="str">
        <f t="shared" si="1"/>
        <v>so</v>
      </c>
      <c r="Z4" s="46" t="str">
        <f t="shared" si="1"/>
        <v>ne</v>
      </c>
      <c r="AA4" s="46" t="str">
        <f t="shared" si="1"/>
        <v>po</v>
      </c>
      <c r="AB4" s="46" t="str">
        <f t="shared" si="1"/>
        <v>ut</v>
      </c>
      <c r="AC4" s="46" t="str">
        <f t="shared" si="1"/>
        <v>st</v>
      </c>
      <c r="AD4" s="46" t="str">
        <f t="shared" si="1"/>
        <v>št</v>
      </c>
      <c r="AE4" s="46" t="str">
        <f t="shared" si="1"/>
        <v>pi</v>
      </c>
      <c r="AF4" s="46" t="str">
        <f t="shared" si="1"/>
        <v>so</v>
      </c>
      <c r="AG4" s="46" t="str">
        <f t="shared" si="1"/>
        <v>ne</v>
      </c>
      <c r="AH4" s="46" t="str">
        <f t="shared" si="1"/>
        <v>po</v>
      </c>
      <c r="AI4" s="46" t="str">
        <f t="shared" si="1"/>
        <v>ut</v>
      </c>
      <c r="AJ4" s="46" t="str">
        <f t="shared" si="1"/>
        <v>st</v>
      </c>
      <c r="AK4" s="31"/>
      <c r="AL4" s="31"/>
      <c r="AM4" s="36"/>
      <c r="AN4" s="196" t="s">
        <v>66</v>
      </c>
    </row>
    <row r="5" spans="1:40" ht="12.95" customHeight="1" thickBot="1" x14ac:dyDescent="0.25">
      <c r="A5" s="116" t="s">
        <v>2</v>
      </c>
      <c r="B5" s="117"/>
      <c r="C5" s="118"/>
      <c r="D5" s="119"/>
      <c r="E5" s="156" t="s">
        <v>35</v>
      </c>
      <c r="F5" s="14">
        <v>1</v>
      </c>
      <c r="G5" s="15">
        <v>2</v>
      </c>
      <c r="H5" s="15">
        <v>3</v>
      </c>
      <c r="I5" s="15">
        <v>4</v>
      </c>
      <c r="J5" s="15">
        <v>5</v>
      </c>
      <c r="K5" s="15">
        <v>6</v>
      </c>
      <c r="L5" s="15">
        <v>7</v>
      </c>
      <c r="M5" s="15">
        <v>8</v>
      </c>
      <c r="N5" s="15">
        <v>9</v>
      </c>
      <c r="O5" s="15">
        <v>10</v>
      </c>
      <c r="P5" s="15">
        <v>11</v>
      </c>
      <c r="Q5" s="15">
        <v>12</v>
      </c>
      <c r="R5" s="15">
        <v>13</v>
      </c>
      <c r="S5" s="15">
        <v>14</v>
      </c>
      <c r="T5" s="15">
        <v>15</v>
      </c>
      <c r="U5" s="15">
        <v>16</v>
      </c>
      <c r="V5" s="15">
        <v>17</v>
      </c>
      <c r="W5" s="15">
        <v>18</v>
      </c>
      <c r="X5" s="15">
        <v>19</v>
      </c>
      <c r="Y5" s="15">
        <v>20</v>
      </c>
      <c r="Z5" s="15">
        <v>21</v>
      </c>
      <c r="AA5" s="15">
        <v>22</v>
      </c>
      <c r="AB5" s="15">
        <v>23</v>
      </c>
      <c r="AC5" s="15">
        <v>24</v>
      </c>
      <c r="AD5" s="15">
        <v>25</v>
      </c>
      <c r="AE5" s="15">
        <v>26</v>
      </c>
      <c r="AF5" s="15">
        <v>27</v>
      </c>
      <c r="AG5" s="15">
        <v>28</v>
      </c>
      <c r="AH5" s="15">
        <v>29</v>
      </c>
      <c r="AI5" s="15">
        <v>30</v>
      </c>
      <c r="AJ5" s="15">
        <v>31</v>
      </c>
      <c r="AK5" s="16" t="s">
        <v>0</v>
      </c>
      <c r="AL5" s="17" t="s">
        <v>1</v>
      </c>
      <c r="AM5" s="153" t="s">
        <v>33</v>
      </c>
      <c r="AN5" s="196" t="s">
        <v>67</v>
      </c>
    </row>
    <row r="6" spans="1:40" ht="12.95" customHeight="1" x14ac:dyDescent="0.2">
      <c r="A6" s="149" t="s">
        <v>19</v>
      </c>
      <c r="B6" s="158" t="s">
        <v>22</v>
      </c>
      <c r="C6" s="159"/>
      <c r="D6" s="160"/>
      <c r="E6" s="154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178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59">
        <f>COUNT(F6:AJ6)</f>
        <v>0</v>
      </c>
      <c r="AL6" s="20">
        <f t="shared" ref="AL6:AL16" si="2">SUM(F6:AJ6)</f>
        <v>0</v>
      </c>
      <c r="AM6" s="154"/>
      <c r="AN6" s="196" t="s">
        <v>68</v>
      </c>
    </row>
    <row r="7" spans="1:40" ht="12.95" customHeight="1" x14ac:dyDescent="0.2">
      <c r="A7" s="151"/>
      <c r="B7" s="161" t="s">
        <v>23</v>
      </c>
      <c r="C7" s="162"/>
      <c r="D7" s="163"/>
      <c r="E7" s="154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178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0">
        <f>COUNT(F7:AJ7)</f>
        <v>0</v>
      </c>
      <c r="AL7" s="4">
        <f t="shared" si="2"/>
        <v>0</v>
      </c>
      <c r="AM7" s="154"/>
      <c r="AN7" s="194" t="s">
        <v>69</v>
      </c>
    </row>
    <row r="8" spans="1:40" ht="12.95" customHeight="1" thickBot="1" x14ac:dyDescent="0.25">
      <c r="A8" s="151"/>
      <c r="B8" s="164" t="s">
        <v>24</v>
      </c>
      <c r="C8" s="165"/>
      <c r="D8" s="166"/>
      <c r="E8" s="154"/>
      <c r="F8" s="95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179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8">
        <f>COUNT(F8:AJ8)</f>
        <v>0</v>
      </c>
      <c r="AL8" s="99">
        <f t="shared" si="2"/>
        <v>0</v>
      </c>
      <c r="AM8" s="154"/>
      <c r="AN8" s="186" t="s">
        <v>70</v>
      </c>
    </row>
    <row r="9" spans="1:40" ht="12.95" customHeight="1" thickTop="1" x14ac:dyDescent="0.2">
      <c r="A9" s="151"/>
      <c r="B9" s="167" t="s">
        <v>25</v>
      </c>
      <c r="C9" s="168"/>
      <c r="D9" s="169"/>
      <c r="E9" s="154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18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1">
        <f>COUNT(F9:AJ9)</f>
        <v>0</v>
      </c>
      <c r="AL9" s="92">
        <f t="shared" si="2"/>
        <v>0</v>
      </c>
      <c r="AM9" s="154"/>
      <c r="AN9" s="187"/>
    </row>
    <row r="10" spans="1:40" ht="12.95" customHeight="1" x14ac:dyDescent="0.2">
      <c r="A10" s="151"/>
      <c r="B10" s="161" t="s">
        <v>26</v>
      </c>
      <c r="C10" s="162"/>
      <c r="D10" s="163"/>
      <c r="E10" s="154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178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0">
        <f>COUNT(F10:AJ10)</f>
        <v>0</v>
      </c>
      <c r="AL10" s="4">
        <f t="shared" si="2"/>
        <v>0</v>
      </c>
      <c r="AM10" s="154"/>
      <c r="AN10" s="187"/>
    </row>
    <row r="11" spans="1:40" ht="12.95" customHeight="1" thickBot="1" x14ac:dyDescent="0.25">
      <c r="A11" s="152"/>
      <c r="B11" s="170" t="s">
        <v>61</v>
      </c>
      <c r="C11" s="171"/>
      <c r="D11" s="172"/>
      <c r="E11" s="154"/>
      <c r="F11" s="61">
        <f>SUM(F6:F8)</f>
        <v>0</v>
      </c>
      <c r="G11" s="61">
        <f t="shared" ref="G11:AJ11" si="3">SUM(G6:G8)</f>
        <v>0</v>
      </c>
      <c r="H11" s="61">
        <f t="shared" si="3"/>
        <v>0</v>
      </c>
      <c r="I11" s="61">
        <f t="shared" si="3"/>
        <v>0</v>
      </c>
      <c r="J11" s="61">
        <f t="shared" si="3"/>
        <v>0</v>
      </c>
      <c r="K11" s="61">
        <f t="shared" si="3"/>
        <v>0</v>
      </c>
      <c r="L11" s="61">
        <f t="shared" si="3"/>
        <v>0</v>
      </c>
      <c r="M11" s="61">
        <f t="shared" si="3"/>
        <v>0</v>
      </c>
      <c r="N11" s="61">
        <f t="shared" si="3"/>
        <v>0</v>
      </c>
      <c r="O11" s="61">
        <f t="shared" si="3"/>
        <v>0</v>
      </c>
      <c r="P11" s="61">
        <f t="shared" si="3"/>
        <v>0</v>
      </c>
      <c r="Q11" s="61">
        <f t="shared" si="3"/>
        <v>0</v>
      </c>
      <c r="R11" s="61">
        <f t="shared" si="3"/>
        <v>0</v>
      </c>
      <c r="S11" s="61">
        <f t="shared" si="3"/>
        <v>0</v>
      </c>
      <c r="T11" s="61">
        <f t="shared" si="3"/>
        <v>0</v>
      </c>
      <c r="U11" s="61">
        <f t="shared" si="3"/>
        <v>0</v>
      </c>
      <c r="V11" s="61">
        <f t="shared" si="3"/>
        <v>0</v>
      </c>
      <c r="W11" s="61">
        <f t="shared" si="3"/>
        <v>0</v>
      </c>
      <c r="X11" s="61">
        <f t="shared" si="3"/>
        <v>0</v>
      </c>
      <c r="Y11" s="61">
        <f t="shared" si="3"/>
        <v>0</v>
      </c>
      <c r="Z11" s="61">
        <f t="shared" si="3"/>
        <v>0</v>
      </c>
      <c r="AA11" s="61">
        <f t="shared" si="3"/>
        <v>0</v>
      </c>
      <c r="AB11" s="61">
        <f t="shared" si="3"/>
        <v>0</v>
      </c>
      <c r="AC11" s="61">
        <f t="shared" si="3"/>
        <v>0</v>
      </c>
      <c r="AD11" s="61">
        <f t="shared" si="3"/>
        <v>0</v>
      </c>
      <c r="AE11" s="61">
        <f t="shared" si="3"/>
        <v>0</v>
      </c>
      <c r="AF11" s="61">
        <f t="shared" si="3"/>
        <v>0</v>
      </c>
      <c r="AG11" s="61">
        <f t="shared" si="3"/>
        <v>0</v>
      </c>
      <c r="AH11" s="61">
        <f t="shared" si="3"/>
        <v>0</v>
      </c>
      <c r="AI11" s="61">
        <f t="shared" si="3"/>
        <v>0</v>
      </c>
      <c r="AJ11" s="61">
        <f t="shared" si="3"/>
        <v>0</v>
      </c>
      <c r="AK11" s="37">
        <f>COUNTIF(F11:AJ11,"&gt;0,4")</f>
        <v>0</v>
      </c>
      <c r="AL11" s="38">
        <f t="shared" si="2"/>
        <v>0</v>
      </c>
      <c r="AM11" s="154"/>
      <c r="AN11" s="189" t="s">
        <v>71</v>
      </c>
    </row>
    <row r="12" spans="1:40" ht="12.95" customHeight="1" x14ac:dyDescent="0.2">
      <c r="A12" s="149" t="s">
        <v>20</v>
      </c>
      <c r="B12" s="158" t="s">
        <v>27</v>
      </c>
      <c r="C12" s="138"/>
      <c r="D12" s="139"/>
      <c r="E12" s="154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178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19">
        <f>COUNT(F12:AJ12)</f>
        <v>0</v>
      </c>
      <c r="AL12" s="20">
        <f t="shared" si="2"/>
        <v>0</v>
      </c>
      <c r="AM12" s="154"/>
      <c r="AN12" s="190"/>
    </row>
    <row r="13" spans="1:40" ht="12.95" customHeight="1" x14ac:dyDescent="0.2">
      <c r="A13" s="151"/>
      <c r="B13" s="173" t="s">
        <v>28</v>
      </c>
      <c r="C13" s="141"/>
      <c r="D13" s="142"/>
      <c r="E13" s="154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178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3">
        <f>COUNT(F13:AJ13)</f>
        <v>0</v>
      </c>
      <c r="AL13" s="4">
        <f t="shared" si="2"/>
        <v>0</v>
      </c>
      <c r="AM13" s="154"/>
      <c r="AN13" s="190"/>
    </row>
    <row r="14" spans="1:40" ht="12.95" customHeight="1" thickBot="1" x14ac:dyDescent="0.25">
      <c r="A14" s="151"/>
      <c r="B14" s="174" t="s">
        <v>29</v>
      </c>
      <c r="C14" s="146"/>
      <c r="D14" s="147"/>
      <c r="E14" s="154"/>
      <c r="F14" s="100"/>
      <c r="G14" s="97"/>
      <c r="H14" s="97"/>
      <c r="I14" s="97"/>
      <c r="J14" s="97"/>
      <c r="K14" s="97"/>
      <c r="L14" s="97"/>
      <c r="M14" s="96"/>
      <c r="N14" s="97"/>
      <c r="O14" s="97"/>
      <c r="P14" s="97"/>
      <c r="Q14" s="97"/>
      <c r="R14" s="97"/>
      <c r="S14" s="97"/>
      <c r="T14" s="179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101">
        <f>COUNT(F14:AJ14)</f>
        <v>0</v>
      </c>
      <c r="AL14" s="99">
        <f t="shared" si="2"/>
        <v>0</v>
      </c>
      <c r="AM14" s="154"/>
      <c r="AN14" s="191" t="s">
        <v>76</v>
      </c>
    </row>
    <row r="15" spans="1:40" ht="12.95" customHeight="1" thickTop="1" thickBot="1" x14ac:dyDescent="0.25">
      <c r="A15" s="151"/>
      <c r="B15" s="175" t="s">
        <v>30</v>
      </c>
      <c r="C15" s="176"/>
      <c r="D15" s="177"/>
      <c r="E15" s="157"/>
      <c r="F15" s="94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1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93">
        <f>COUNT(F15:AJ15)</f>
        <v>0</v>
      </c>
      <c r="AL15" s="92">
        <f t="shared" si="2"/>
        <v>0</v>
      </c>
      <c r="AM15" s="155"/>
      <c r="AN15" s="192"/>
    </row>
    <row r="16" spans="1:40" ht="12.95" customHeight="1" thickBot="1" x14ac:dyDescent="0.25">
      <c r="A16" s="152"/>
      <c r="B16" s="170" t="s">
        <v>62</v>
      </c>
      <c r="C16" s="171"/>
      <c r="D16" s="172"/>
      <c r="E16" s="63"/>
      <c r="F16" s="22">
        <f>SUM(F12:F14)</f>
        <v>0</v>
      </c>
      <c r="G16" s="22">
        <f t="shared" ref="G16:AJ16" si="4">SUM(G12:G14)</f>
        <v>0</v>
      </c>
      <c r="H16" s="22">
        <f t="shared" si="4"/>
        <v>0</v>
      </c>
      <c r="I16" s="22">
        <f t="shared" si="4"/>
        <v>0</v>
      </c>
      <c r="J16" s="22">
        <f t="shared" si="4"/>
        <v>0</v>
      </c>
      <c r="K16" s="22">
        <f t="shared" si="4"/>
        <v>0</v>
      </c>
      <c r="L16" s="22">
        <f t="shared" si="4"/>
        <v>0</v>
      </c>
      <c r="M16" s="22">
        <f t="shared" si="4"/>
        <v>0</v>
      </c>
      <c r="N16" s="22">
        <f t="shared" si="4"/>
        <v>0</v>
      </c>
      <c r="O16" s="22">
        <f t="shared" si="4"/>
        <v>0</v>
      </c>
      <c r="P16" s="22">
        <f t="shared" si="4"/>
        <v>0</v>
      </c>
      <c r="Q16" s="22">
        <f t="shared" si="4"/>
        <v>0</v>
      </c>
      <c r="R16" s="22">
        <f t="shared" si="4"/>
        <v>0</v>
      </c>
      <c r="S16" s="22">
        <f t="shared" si="4"/>
        <v>0</v>
      </c>
      <c r="T16" s="22">
        <f t="shared" si="4"/>
        <v>0</v>
      </c>
      <c r="U16" s="22">
        <f t="shared" si="4"/>
        <v>0</v>
      </c>
      <c r="V16" s="22">
        <f t="shared" si="4"/>
        <v>0</v>
      </c>
      <c r="W16" s="22">
        <f t="shared" si="4"/>
        <v>0</v>
      </c>
      <c r="X16" s="22">
        <f t="shared" si="4"/>
        <v>0</v>
      </c>
      <c r="Y16" s="22">
        <f t="shared" si="4"/>
        <v>0</v>
      </c>
      <c r="Z16" s="22">
        <f t="shared" si="4"/>
        <v>0</v>
      </c>
      <c r="AA16" s="22">
        <f t="shared" si="4"/>
        <v>0</v>
      </c>
      <c r="AB16" s="22">
        <f t="shared" si="4"/>
        <v>0</v>
      </c>
      <c r="AC16" s="22">
        <f t="shared" si="4"/>
        <v>0</v>
      </c>
      <c r="AD16" s="22">
        <f t="shared" si="4"/>
        <v>0</v>
      </c>
      <c r="AE16" s="22">
        <f t="shared" si="4"/>
        <v>0</v>
      </c>
      <c r="AF16" s="22">
        <f t="shared" si="4"/>
        <v>0</v>
      </c>
      <c r="AG16" s="22">
        <f t="shared" si="4"/>
        <v>0</v>
      </c>
      <c r="AH16" s="22">
        <f t="shared" si="4"/>
        <v>0</v>
      </c>
      <c r="AI16" s="22">
        <f t="shared" si="4"/>
        <v>0</v>
      </c>
      <c r="AJ16" s="22">
        <f t="shared" si="4"/>
        <v>0</v>
      </c>
      <c r="AK16" s="39">
        <f>COUNTIF(F16:AJ16,"&gt;0,4")</f>
        <v>0</v>
      </c>
      <c r="AL16" s="40">
        <f t="shared" si="2"/>
        <v>0</v>
      </c>
      <c r="AM16" s="12">
        <f>SUM(E16+AL16)</f>
        <v>0</v>
      </c>
      <c r="AN16" s="193"/>
    </row>
    <row r="17" spans="1:40" ht="12.95" customHeight="1" thickBot="1" x14ac:dyDescent="0.25">
      <c r="A17" s="13"/>
      <c r="B17" s="134" t="s">
        <v>58</v>
      </c>
      <c r="C17" s="135"/>
      <c r="D17" s="136"/>
      <c r="E17" s="13"/>
      <c r="F17" s="23">
        <f>SUM(F11+F16)</f>
        <v>0</v>
      </c>
      <c r="G17" s="23">
        <f>SUM(G11+G16)</f>
        <v>0</v>
      </c>
      <c r="H17" s="23">
        <f t="shared" ref="H17:AJ17" si="5">SUM(H11+H16)</f>
        <v>0</v>
      </c>
      <c r="I17" s="23">
        <f t="shared" si="5"/>
        <v>0</v>
      </c>
      <c r="J17" s="23">
        <f t="shared" si="5"/>
        <v>0</v>
      </c>
      <c r="K17" s="23">
        <f t="shared" si="5"/>
        <v>0</v>
      </c>
      <c r="L17" s="23">
        <f t="shared" si="5"/>
        <v>0</v>
      </c>
      <c r="M17" s="23">
        <f t="shared" si="5"/>
        <v>0</v>
      </c>
      <c r="N17" s="23">
        <f t="shared" si="5"/>
        <v>0</v>
      </c>
      <c r="O17" s="23">
        <f t="shared" si="5"/>
        <v>0</v>
      </c>
      <c r="P17" s="23">
        <f t="shared" si="5"/>
        <v>0</v>
      </c>
      <c r="Q17" s="23">
        <f t="shared" si="5"/>
        <v>0</v>
      </c>
      <c r="R17" s="23">
        <f t="shared" si="5"/>
        <v>0</v>
      </c>
      <c r="S17" s="23">
        <f t="shared" si="5"/>
        <v>0</v>
      </c>
      <c r="T17" s="23">
        <f t="shared" si="5"/>
        <v>0</v>
      </c>
      <c r="U17" s="23">
        <f t="shared" si="5"/>
        <v>0</v>
      </c>
      <c r="V17" s="23">
        <f t="shared" si="5"/>
        <v>0</v>
      </c>
      <c r="W17" s="23">
        <f t="shared" si="5"/>
        <v>0</v>
      </c>
      <c r="X17" s="23">
        <f t="shared" si="5"/>
        <v>0</v>
      </c>
      <c r="Y17" s="23">
        <f t="shared" si="5"/>
        <v>0</v>
      </c>
      <c r="Z17" s="23">
        <f t="shared" si="5"/>
        <v>0</v>
      </c>
      <c r="AA17" s="23">
        <f t="shared" si="5"/>
        <v>0</v>
      </c>
      <c r="AB17" s="23">
        <f t="shared" si="5"/>
        <v>0</v>
      </c>
      <c r="AC17" s="23">
        <f t="shared" si="5"/>
        <v>0</v>
      </c>
      <c r="AD17" s="23">
        <f t="shared" si="5"/>
        <v>0</v>
      </c>
      <c r="AE17" s="23">
        <f t="shared" si="5"/>
        <v>0</v>
      </c>
      <c r="AF17" s="23">
        <f t="shared" si="5"/>
        <v>0</v>
      </c>
      <c r="AG17" s="23">
        <f t="shared" si="5"/>
        <v>0</v>
      </c>
      <c r="AH17" s="23">
        <f t="shared" si="5"/>
        <v>0</v>
      </c>
      <c r="AI17" s="23">
        <f t="shared" si="5"/>
        <v>0</v>
      </c>
      <c r="AJ17" s="23">
        <f t="shared" si="5"/>
        <v>0</v>
      </c>
      <c r="AK17" s="24">
        <f>COUNTIF(F17:AJ17,"&gt;0,4")</f>
        <v>0</v>
      </c>
      <c r="AL17" s="25">
        <f>SUM(AL11+AL16)</f>
        <v>0</v>
      </c>
      <c r="AM17" s="77"/>
      <c r="AN17" s="197" t="s">
        <v>73</v>
      </c>
    </row>
    <row r="18" spans="1:40" ht="12.95" customHeight="1" x14ac:dyDescent="0.2">
      <c r="A18" s="149" t="s">
        <v>21</v>
      </c>
      <c r="B18" s="137" t="s">
        <v>37</v>
      </c>
      <c r="C18" s="138"/>
      <c r="D18" s="139"/>
      <c r="E18" s="69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1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21">
        <f>SUM(F18:AJ18)</f>
        <v>0</v>
      </c>
      <c r="AL18" s="41"/>
      <c r="AM18" s="70">
        <f>SUM(E18-AK18)</f>
        <v>0</v>
      </c>
      <c r="AN18" s="198" t="s">
        <v>74</v>
      </c>
    </row>
    <row r="19" spans="1:40" ht="12.95" customHeight="1" x14ac:dyDescent="0.2">
      <c r="A19" s="150"/>
      <c r="B19" s="140" t="s">
        <v>32</v>
      </c>
      <c r="C19" s="141"/>
      <c r="D19" s="142"/>
      <c r="E19" s="82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1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3">
        <f>COUNT(F19:AJ19)</f>
        <v>0</v>
      </c>
      <c r="AL19" s="49">
        <f>SUM(F19:AJ19)</f>
        <v>0</v>
      </c>
      <c r="AM19" s="12">
        <f>SUM(E19-AL19)</f>
        <v>0</v>
      </c>
      <c r="AN19" s="188"/>
    </row>
    <row r="20" spans="1:40" ht="12.95" customHeight="1" x14ac:dyDescent="0.2">
      <c r="A20" s="151"/>
      <c r="B20" s="143" t="s">
        <v>38</v>
      </c>
      <c r="C20" s="141"/>
      <c r="D20" s="142"/>
      <c r="E20" s="76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182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7">
        <f>COUNTIF(F20:AJ20,"1")</f>
        <v>0</v>
      </c>
      <c r="AL20" s="41"/>
      <c r="AM20" s="78"/>
      <c r="AN20" s="188"/>
    </row>
    <row r="21" spans="1:40" ht="12.95" customHeight="1" x14ac:dyDescent="0.2">
      <c r="A21" s="151"/>
      <c r="B21" s="144" t="s">
        <v>36</v>
      </c>
      <c r="C21" s="141"/>
      <c r="D21" s="142"/>
      <c r="E21" s="75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183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8">
        <f>COUNTIF(F21:AJ21,"1")</f>
        <v>0</v>
      </c>
      <c r="AL21" s="41"/>
      <c r="AM21" s="71">
        <f>SUM(E21+AK21)</f>
        <v>0</v>
      </c>
      <c r="AN21" s="199" t="s">
        <v>72</v>
      </c>
    </row>
    <row r="22" spans="1:40" ht="12.95" customHeight="1" thickBot="1" x14ac:dyDescent="0.25">
      <c r="A22" s="152"/>
      <c r="B22" s="145" t="s">
        <v>39</v>
      </c>
      <c r="C22" s="146"/>
      <c r="D22" s="147"/>
      <c r="E22" s="74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184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9">
        <f>COUNTIF(F22:AJ22,"1")</f>
        <v>0</v>
      </c>
      <c r="AL22" s="41"/>
      <c r="AM22" s="78"/>
      <c r="AN22" s="198" t="s">
        <v>75</v>
      </c>
    </row>
    <row r="23" spans="1:40" ht="12.95" customHeight="1" thickBot="1" x14ac:dyDescent="0.25">
      <c r="A23" s="13"/>
      <c r="B23" s="148" t="s">
        <v>40</v>
      </c>
      <c r="C23" s="135"/>
      <c r="D23" s="136"/>
      <c r="E23" s="3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185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3">
        <f>COUNTIF(F23:AJ23,"1")</f>
        <v>0</v>
      </c>
      <c r="AL23" s="79"/>
      <c r="AM23" s="33">
        <f>SUM(E23-AK23)</f>
        <v>0</v>
      </c>
      <c r="AN23" s="200"/>
    </row>
    <row r="24" spans="1:40" s="89" customFormat="1" ht="9" customHeight="1" thickBot="1" x14ac:dyDescent="0.3">
      <c r="A24" s="85"/>
      <c r="B24" s="85"/>
      <c r="C24" s="67"/>
      <c r="D24" s="86"/>
      <c r="E24" s="86"/>
      <c r="F24" s="87">
        <f>DATE(K1,I1,1)</f>
        <v>43374</v>
      </c>
      <c r="G24" s="87">
        <f>(F24+1)</f>
        <v>43375</v>
      </c>
      <c r="H24" s="87">
        <f t="shared" ref="H24" si="6">(G24+1)</f>
        <v>43376</v>
      </c>
      <c r="I24" s="87">
        <f t="shared" ref="I24" si="7">(H24+1)</f>
        <v>43377</v>
      </c>
      <c r="J24" s="87">
        <f t="shared" ref="J24" si="8">(I24+1)</f>
        <v>43378</v>
      </c>
      <c r="K24" s="87">
        <f t="shared" ref="K24" si="9">(J24+1)</f>
        <v>43379</v>
      </c>
      <c r="L24" s="87">
        <f t="shared" ref="L24" si="10">(K24+1)</f>
        <v>43380</v>
      </c>
      <c r="M24" s="87">
        <f t="shared" ref="M24" si="11">(L24+1)</f>
        <v>43381</v>
      </c>
      <c r="N24" s="87">
        <f t="shared" ref="N24" si="12">(M24+1)</f>
        <v>43382</v>
      </c>
      <c r="O24" s="87">
        <f t="shared" ref="O24" si="13">(N24+1)</f>
        <v>43383</v>
      </c>
      <c r="P24" s="87">
        <f t="shared" ref="P24" si="14">(O24+1)</f>
        <v>43384</v>
      </c>
      <c r="Q24" s="87">
        <f t="shared" ref="Q24" si="15">(P24+1)</f>
        <v>43385</v>
      </c>
      <c r="R24" s="87">
        <f t="shared" ref="R24" si="16">(Q24+1)</f>
        <v>43386</v>
      </c>
      <c r="S24" s="87">
        <f t="shared" ref="S24" si="17">(R24+1)</f>
        <v>43387</v>
      </c>
      <c r="T24" s="87">
        <f t="shared" ref="T24" si="18">(S24+1)</f>
        <v>43388</v>
      </c>
      <c r="U24" s="88">
        <f t="shared" ref="U24" si="19">(T24+1)</f>
        <v>43389</v>
      </c>
      <c r="V24" s="87">
        <f t="shared" ref="V24" si="20">(U24+1)</f>
        <v>43390</v>
      </c>
      <c r="W24" s="87">
        <f t="shared" ref="W24" si="21">(V24+1)</f>
        <v>43391</v>
      </c>
      <c r="X24" s="87">
        <f t="shared" ref="X24" si="22">(W24+1)</f>
        <v>43392</v>
      </c>
      <c r="Y24" s="87">
        <f t="shared" ref="Y24" si="23">(X24+1)</f>
        <v>43393</v>
      </c>
      <c r="Z24" s="87">
        <f t="shared" ref="Z24" si="24">(Y24+1)</f>
        <v>43394</v>
      </c>
      <c r="AA24" s="87">
        <f t="shared" ref="AA24" si="25">(Z24+1)</f>
        <v>43395</v>
      </c>
      <c r="AB24" s="87">
        <f t="shared" ref="AB24" si="26">(AA24+1)</f>
        <v>43396</v>
      </c>
      <c r="AC24" s="87">
        <f t="shared" ref="AC24" si="27">(AB24+1)</f>
        <v>43397</v>
      </c>
      <c r="AD24" s="87">
        <f t="shared" ref="AD24" si="28">(AC24+1)</f>
        <v>43398</v>
      </c>
      <c r="AE24" s="87">
        <f t="shared" ref="AE24" si="29">(AD24+1)</f>
        <v>43399</v>
      </c>
      <c r="AF24" s="87">
        <f t="shared" ref="AF24" si="30">(AE24+1)</f>
        <v>43400</v>
      </c>
      <c r="AG24" s="87">
        <f t="shared" ref="AG24" si="31">(AF24+1)</f>
        <v>43401</v>
      </c>
      <c r="AH24" s="87">
        <f t="shared" ref="AH24" si="32">(AG24+1)</f>
        <v>43402</v>
      </c>
      <c r="AI24" s="87">
        <f t="shared" ref="AI24" si="33">(AH24+1)</f>
        <v>43403</v>
      </c>
      <c r="AJ24" s="87">
        <f t="shared" ref="AJ24" si="34">(AI24+1)</f>
        <v>43404</v>
      </c>
      <c r="AK24" s="67"/>
      <c r="AL24" s="85"/>
      <c r="AM24" s="85"/>
      <c r="AN24" s="105"/>
    </row>
    <row r="25" spans="1:40" ht="12.95" customHeight="1" thickBot="1" x14ac:dyDescent="0.25">
      <c r="A25" s="113" t="s">
        <v>3</v>
      </c>
      <c r="B25" s="114"/>
      <c r="C25" s="115"/>
      <c r="D25" s="130" t="s">
        <v>64</v>
      </c>
      <c r="E25" s="131"/>
      <c r="F25" s="114" t="s">
        <v>5</v>
      </c>
      <c r="G25" s="121"/>
      <c r="H25" s="121"/>
      <c r="I25" s="121"/>
      <c r="J25" s="124" t="s">
        <v>13</v>
      </c>
      <c r="K25" s="125"/>
      <c r="L25" s="125"/>
      <c r="M25" s="125"/>
      <c r="N25" s="126"/>
      <c r="O25" s="126"/>
      <c r="P25" s="126"/>
      <c r="Q25" s="120" t="s">
        <v>31</v>
      </c>
      <c r="R25" s="121"/>
      <c r="S25" s="121"/>
      <c r="T25" s="122"/>
      <c r="U25" s="123"/>
      <c r="V25" s="27">
        <v>2</v>
      </c>
      <c r="W25" s="120" t="s">
        <v>34</v>
      </c>
      <c r="X25" s="121"/>
      <c r="Y25" s="121"/>
      <c r="Z25" s="122"/>
      <c r="AA25" s="27">
        <v>0</v>
      </c>
      <c r="AB25" s="6"/>
      <c r="AC25" s="6"/>
      <c r="AD25" s="6"/>
      <c r="AE25" s="6"/>
      <c r="AF25" s="6"/>
      <c r="AG25" s="6"/>
      <c r="AH25" s="6"/>
      <c r="AI25" s="6"/>
      <c r="AJ25" s="6"/>
      <c r="AK25" s="34"/>
      <c r="AL25" s="34"/>
      <c r="AM25" s="35"/>
      <c r="AN25" s="195" t="s">
        <v>65</v>
      </c>
    </row>
    <row r="26" spans="1:40" ht="12.95" customHeight="1" thickBot="1" x14ac:dyDescent="0.25">
      <c r="A26" s="127" t="s">
        <v>57</v>
      </c>
      <c r="B26" s="128"/>
      <c r="C26" s="129"/>
      <c r="D26" s="129"/>
      <c r="E26" s="129"/>
      <c r="F26" s="46" t="str">
        <f t="shared" ref="F26:AJ26" si="35">TEXT(F24,"ddd")</f>
        <v>po</v>
      </c>
      <c r="G26" s="46" t="str">
        <f t="shared" si="35"/>
        <v>ut</v>
      </c>
      <c r="H26" s="46" t="str">
        <f t="shared" si="35"/>
        <v>st</v>
      </c>
      <c r="I26" s="46" t="str">
        <f t="shared" si="35"/>
        <v>št</v>
      </c>
      <c r="J26" s="46" t="str">
        <f t="shared" si="35"/>
        <v>pi</v>
      </c>
      <c r="K26" s="46" t="str">
        <f t="shared" si="35"/>
        <v>so</v>
      </c>
      <c r="L26" s="46" t="str">
        <f t="shared" si="35"/>
        <v>ne</v>
      </c>
      <c r="M26" s="46" t="str">
        <f t="shared" si="35"/>
        <v>po</v>
      </c>
      <c r="N26" s="46" t="str">
        <f t="shared" si="35"/>
        <v>ut</v>
      </c>
      <c r="O26" s="46" t="str">
        <f t="shared" si="35"/>
        <v>st</v>
      </c>
      <c r="P26" s="46" t="str">
        <f t="shared" si="35"/>
        <v>št</v>
      </c>
      <c r="Q26" s="46" t="str">
        <f t="shared" si="35"/>
        <v>pi</v>
      </c>
      <c r="R26" s="46" t="str">
        <f t="shared" si="35"/>
        <v>so</v>
      </c>
      <c r="S26" s="46" t="str">
        <f t="shared" si="35"/>
        <v>ne</v>
      </c>
      <c r="T26" s="46" t="str">
        <f t="shared" si="35"/>
        <v>po</v>
      </c>
      <c r="U26" s="46" t="str">
        <f t="shared" si="35"/>
        <v>ut</v>
      </c>
      <c r="V26" s="46" t="str">
        <f t="shared" si="35"/>
        <v>st</v>
      </c>
      <c r="W26" s="46" t="str">
        <f t="shared" si="35"/>
        <v>št</v>
      </c>
      <c r="X26" s="46" t="str">
        <f t="shared" si="35"/>
        <v>pi</v>
      </c>
      <c r="Y26" s="46" t="str">
        <f t="shared" si="35"/>
        <v>so</v>
      </c>
      <c r="Z26" s="46" t="str">
        <f t="shared" si="35"/>
        <v>ne</v>
      </c>
      <c r="AA26" s="46" t="str">
        <f t="shared" si="35"/>
        <v>po</v>
      </c>
      <c r="AB26" s="46" t="str">
        <f t="shared" si="35"/>
        <v>ut</v>
      </c>
      <c r="AC26" s="46" t="str">
        <f t="shared" si="35"/>
        <v>st</v>
      </c>
      <c r="AD26" s="46" t="str">
        <f t="shared" si="35"/>
        <v>št</v>
      </c>
      <c r="AE26" s="46" t="str">
        <f t="shared" si="35"/>
        <v>pi</v>
      </c>
      <c r="AF26" s="46" t="str">
        <f t="shared" si="35"/>
        <v>so</v>
      </c>
      <c r="AG26" s="46" t="str">
        <f t="shared" si="35"/>
        <v>ne</v>
      </c>
      <c r="AH26" s="46" t="str">
        <f t="shared" si="35"/>
        <v>po</v>
      </c>
      <c r="AI26" s="46" t="str">
        <f t="shared" si="35"/>
        <v>ut</v>
      </c>
      <c r="AJ26" s="46" t="str">
        <f t="shared" si="35"/>
        <v>st</v>
      </c>
      <c r="AK26" s="31"/>
      <c r="AL26" s="31"/>
      <c r="AM26" s="36"/>
      <c r="AN26" s="196" t="s">
        <v>66</v>
      </c>
    </row>
    <row r="27" spans="1:40" ht="12.95" customHeight="1" thickBot="1" x14ac:dyDescent="0.25">
      <c r="A27" s="116" t="s">
        <v>2</v>
      </c>
      <c r="B27" s="117"/>
      <c r="C27" s="118"/>
      <c r="D27" s="119"/>
      <c r="E27" s="156" t="s">
        <v>35</v>
      </c>
      <c r="F27" s="14">
        <v>1</v>
      </c>
      <c r="G27" s="15">
        <v>2</v>
      </c>
      <c r="H27" s="15">
        <v>3</v>
      </c>
      <c r="I27" s="15">
        <v>4</v>
      </c>
      <c r="J27" s="15">
        <v>5</v>
      </c>
      <c r="K27" s="15">
        <v>6</v>
      </c>
      <c r="L27" s="15">
        <v>7</v>
      </c>
      <c r="M27" s="15">
        <v>8</v>
      </c>
      <c r="N27" s="15">
        <v>9</v>
      </c>
      <c r="O27" s="15">
        <v>10</v>
      </c>
      <c r="P27" s="15">
        <v>11</v>
      </c>
      <c r="Q27" s="15">
        <v>12</v>
      </c>
      <c r="R27" s="15">
        <v>13</v>
      </c>
      <c r="S27" s="15">
        <v>14</v>
      </c>
      <c r="T27" s="15">
        <v>15</v>
      </c>
      <c r="U27" s="15">
        <v>16</v>
      </c>
      <c r="V27" s="15">
        <v>17</v>
      </c>
      <c r="W27" s="15">
        <v>18</v>
      </c>
      <c r="X27" s="15">
        <v>19</v>
      </c>
      <c r="Y27" s="15">
        <v>20</v>
      </c>
      <c r="Z27" s="15">
        <v>21</v>
      </c>
      <c r="AA27" s="15">
        <v>22</v>
      </c>
      <c r="AB27" s="15">
        <v>23</v>
      </c>
      <c r="AC27" s="15">
        <v>24</v>
      </c>
      <c r="AD27" s="15">
        <v>25</v>
      </c>
      <c r="AE27" s="15">
        <v>26</v>
      </c>
      <c r="AF27" s="15">
        <v>27</v>
      </c>
      <c r="AG27" s="15">
        <v>28</v>
      </c>
      <c r="AH27" s="15">
        <v>29</v>
      </c>
      <c r="AI27" s="15">
        <v>30</v>
      </c>
      <c r="AJ27" s="15">
        <v>31</v>
      </c>
      <c r="AK27" s="16" t="s">
        <v>0</v>
      </c>
      <c r="AL27" s="17" t="s">
        <v>1</v>
      </c>
      <c r="AM27" s="153" t="s">
        <v>33</v>
      </c>
      <c r="AN27" s="196" t="s">
        <v>67</v>
      </c>
    </row>
    <row r="28" spans="1:40" ht="12.95" customHeight="1" x14ac:dyDescent="0.2">
      <c r="A28" s="149" t="s">
        <v>19</v>
      </c>
      <c r="B28" s="158" t="s">
        <v>22</v>
      </c>
      <c r="C28" s="159"/>
      <c r="D28" s="160"/>
      <c r="E28" s="154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178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59">
        <f>COUNT(F28:AJ28)</f>
        <v>0</v>
      </c>
      <c r="AL28" s="20">
        <f t="shared" ref="AL28:AL38" si="36">SUM(F28:AJ28)</f>
        <v>0</v>
      </c>
      <c r="AM28" s="154"/>
      <c r="AN28" s="196" t="s">
        <v>68</v>
      </c>
    </row>
    <row r="29" spans="1:40" ht="12.95" customHeight="1" x14ac:dyDescent="0.2">
      <c r="A29" s="151"/>
      <c r="B29" s="161" t="s">
        <v>23</v>
      </c>
      <c r="C29" s="162"/>
      <c r="D29" s="163"/>
      <c r="E29" s="154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178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0">
        <f>COUNT(F29:AJ29)</f>
        <v>0</v>
      </c>
      <c r="AL29" s="4">
        <f t="shared" si="36"/>
        <v>0</v>
      </c>
      <c r="AM29" s="154"/>
      <c r="AN29" s="194" t="s">
        <v>69</v>
      </c>
    </row>
    <row r="30" spans="1:40" ht="12.95" customHeight="1" thickBot="1" x14ac:dyDescent="0.25">
      <c r="A30" s="151"/>
      <c r="B30" s="164" t="s">
        <v>24</v>
      </c>
      <c r="C30" s="165"/>
      <c r="D30" s="166"/>
      <c r="E30" s="154"/>
      <c r="F30" s="95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179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102">
        <f>COUNT(F30:AJ30)</f>
        <v>0</v>
      </c>
      <c r="AL30" s="99">
        <f t="shared" si="36"/>
        <v>0</v>
      </c>
      <c r="AM30" s="154"/>
      <c r="AN30" s="186" t="s">
        <v>70</v>
      </c>
    </row>
    <row r="31" spans="1:40" ht="12.95" customHeight="1" thickTop="1" x14ac:dyDescent="0.2">
      <c r="A31" s="151"/>
      <c r="B31" s="167" t="s">
        <v>25</v>
      </c>
      <c r="C31" s="168"/>
      <c r="D31" s="169"/>
      <c r="E31" s="154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18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1">
        <f>COUNT(F31:AJ31)</f>
        <v>0</v>
      </c>
      <c r="AL31" s="92">
        <f t="shared" si="36"/>
        <v>0</v>
      </c>
      <c r="AM31" s="154"/>
      <c r="AN31" s="187"/>
    </row>
    <row r="32" spans="1:40" ht="12.95" customHeight="1" x14ac:dyDescent="0.2">
      <c r="A32" s="151"/>
      <c r="B32" s="161" t="s">
        <v>26</v>
      </c>
      <c r="C32" s="162"/>
      <c r="D32" s="163"/>
      <c r="E32" s="154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178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0">
        <f>COUNT(F32:AJ32)</f>
        <v>0</v>
      </c>
      <c r="AL32" s="4">
        <f t="shared" si="36"/>
        <v>0</v>
      </c>
      <c r="AM32" s="154"/>
      <c r="AN32" s="187"/>
    </row>
    <row r="33" spans="1:40" ht="12.95" customHeight="1" thickBot="1" x14ac:dyDescent="0.25">
      <c r="A33" s="152"/>
      <c r="B33" s="170" t="s">
        <v>61</v>
      </c>
      <c r="C33" s="171"/>
      <c r="D33" s="172"/>
      <c r="E33" s="154"/>
      <c r="F33" s="61">
        <f>SUM(F28:F30)</f>
        <v>0</v>
      </c>
      <c r="G33" s="61">
        <f t="shared" ref="G33:AJ33" si="37">SUM(G28:G30)</f>
        <v>0</v>
      </c>
      <c r="H33" s="61">
        <f t="shared" si="37"/>
        <v>0</v>
      </c>
      <c r="I33" s="61">
        <f t="shared" si="37"/>
        <v>0</v>
      </c>
      <c r="J33" s="61">
        <f t="shared" si="37"/>
        <v>0</v>
      </c>
      <c r="K33" s="61">
        <f t="shared" si="37"/>
        <v>0</v>
      </c>
      <c r="L33" s="61">
        <f t="shared" si="37"/>
        <v>0</v>
      </c>
      <c r="M33" s="61">
        <f t="shared" si="37"/>
        <v>0</v>
      </c>
      <c r="N33" s="61">
        <f t="shared" si="37"/>
        <v>0</v>
      </c>
      <c r="O33" s="61">
        <f t="shared" si="37"/>
        <v>0</v>
      </c>
      <c r="P33" s="61">
        <f t="shared" si="37"/>
        <v>0</v>
      </c>
      <c r="Q33" s="61">
        <f t="shared" si="37"/>
        <v>0</v>
      </c>
      <c r="R33" s="61">
        <f t="shared" si="37"/>
        <v>0</v>
      </c>
      <c r="S33" s="61">
        <f t="shared" si="37"/>
        <v>0</v>
      </c>
      <c r="T33" s="61">
        <f t="shared" si="37"/>
        <v>0</v>
      </c>
      <c r="U33" s="61">
        <f t="shared" si="37"/>
        <v>0</v>
      </c>
      <c r="V33" s="61">
        <f t="shared" si="37"/>
        <v>0</v>
      </c>
      <c r="W33" s="61">
        <f t="shared" si="37"/>
        <v>0</v>
      </c>
      <c r="X33" s="61">
        <f t="shared" si="37"/>
        <v>0</v>
      </c>
      <c r="Y33" s="61">
        <f t="shared" si="37"/>
        <v>0</v>
      </c>
      <c r="Z33" s="61">
        <f t="shared" si="37"/>
        <v>0</v>
      </c>
      <c r="AA33" s="61">
        <f t="shared" si="37"/>
        <v>0</v>
      </c>
      <c r="AB33" s="61">
        <f t="shared" si="37"/>
        <v>0</v>
      </c>
      <c r="AC33" s="61">
        <f t="shared" si="37"/>
        <v>0</v>
      </c>
      <c r="AD33" s="61">
        <f t="shared" si="37"/>
        <v>0</v>
      </c>
      <c r="AE33" s="61">
        <f t="shared" si="37"/>
        <v>0</v>
      </c>
      <c r="AF33" s="61">
        <f t="shared" si="37"/>
        <v>0</v>
      </c>
      <c r="AG33" s="61">
        <f t="shared" si="37"/>
        <v>0</v>
      </c>
      <c r="AH33" s="61">
        <f t="shared" si="37"/>
        <v>0</v>
      </c>
      <c r="AI33" s="61">
        <f t="shared" si="37"/>
        <v>0</v>
      </c>
      <c r="AJ33" s="61">
        <f t="shared" si="37"/>
        <v>0</v>
      </c>
      <c r="AK33" s="37">
        <f>COUNTIF(F33:AJ33,"&gt;0,4")</f>
        <v>0</v>
      </c>
      <c r="AL33" s="38">
        <f t="shared" si="36"/>
        <v>0</v>
      </c>
      <c r="AM33" s="154"/>
      <c r="AN33" s="189" t="s">
        <v>71</v>
      </c>
    </row>
    <row r="34" spans="1:40" ht="12.95" customHeight="1" x14ac:dyDescent="0.2">
      <c r="A34" s="149" t="s">
        <v>20</v>
      </c>
      <c r="B34" s="158" t="s">
        <v>27</v>
      </c>
      <c r="C34" s="138"/>
      <c r="D34" s="139"/>
      <c r="E34" s="154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178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19">
        <f>COUNT(F34:AJ34)</f>
        <v>0</v>
      </c>
      <c r="AL34" s="20">
        <f t="shared" si="36"/>
        <v>0</v>
      </c>
      <c r="AM34" s="154"/>
      <c r="AN34" s="190"/>
    </row>
    <row r="35" spans="1:40" ht="12.95" customHeight="1" x14ac:dyDescent="0.2">
      <c r="A35" s="151"/>
      <c r="B35" s="173" t="s">
        <v>28</v>
      </c>
      <c r="C35" s="141"/>
      <c r="D35" s="142"/>
      <c r="E35" s="154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178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3">
        <f>COUNT(F35:AJ35)</f>
        <v>0</v>
      </c>
      <c r="AL35" s="4">
        <f t="shared" si="36"/>
        <v>0</v>
      </c>
      <c r="AM35" s="154"/>
      <c r="AN35" s="190"/>
    </row>
    <row r="36" spans="1:40" ht="12.95" customHeight="1" thickBot="1" x14ac:dyDescent="0.25">
      <c r="A36" s="151"/>
      <c r="B36" s="174" t="s">
        <v>29</v>
      </c>
      <c r="C36" s="146"/>
      <c r="D36" s="147"/>
      <c r="E36" s="154"/>
      <c r="F36" s="100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179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101">
        <f>COUNT(F36:AJ36)</f>
        <v>0</v>
      </c>
      <c r="AL36" s="99">
        <f t="shared" si="36"/>
        <v>0</v>
      </c>
      <c r="AM36" s="154"/>
      <c r="AN36" s="191" t="s">
        <v>76</v>
      </c>
    </row>
    <row r="37" spans="1:40" ht="12.95" customHeight="1" thickTop="1" thickBot="1" x14ac:dyDescent="0.25">
      <c r="A37" s="151"/>
      <c r="B37" s="175" t="s">
        <v>30</v>
      </c>
      <c r="C37" s="176"/>
      <c r="D37" s="177"/>
      <c r="E37" s="157"/>
      <c r="F37" s="94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1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93">
        <f>COUNT(F37:AJ37)</f>
        <v>0</v>
      </c>
      <c r="AL37" s="92">
        <f t="shared" si="36"/>
        <v>0</v>
      </c>
      <c r="AM37" s="155"/>
      <c r="AN37" s="192"/>
    </row>
    <row r="38" spans="1:40" ht="12.95" customHeight="1" thickBot="1" x14ac:dyDescent="0.25">
      <c r="A38" s="152"/>
      <c r="B38" s="170" t="s">
        <v>62</v>
      </c>
      <c r="C38" s="171"/>
      <c r="D38" s="172"/>
      <c r="E38" s="63"/>
      <c r="F38" s="22">
        <f>SUM(F34:F36)</f>
        <v>0</v>
      </c>
      <c r="G38" s="22">
        <f t="shared" ref="G38:AJ38" si="38">SUM(G34:G36)</f>
        <v>0</v>
      </c>
      <c r="H38" s="22">
        <f t="shared" si="38"/>
        <v>0</v>
      </c>
      <c r="I38" s="22">
        <f t="shared" si="38"/>
        <v>0</v>
      </c>
      <c r="J38" s="22">
        <f t="shared" si="38"/>
        <v>0</v>
      </c>
      <c r="K38" s="22">
        <f t="shared" si="38"/>
        <v>0</v>
      </c>
      <c r="L38" s="22">
        <f t="shared" si="38"/>
        <v>0</v>
      </c>
      <c r="M38" s="22">
        <f t="shared" si="38"/>
        <v>0</v>
      </c>
      <c r="N38" s="22">
        <f t="shared" si="38"/>
        <v>0</v>
      </c>
      <c r="O38" s="22">
        <f t="shared" si="38"/>
        <v>0</v>
      </c>
      <c r="P38" s="22">
        <f t="shared" si="38"/>
        <v>0</v>
      </c>
      <c r="Q38" s="22">
        <f t="shared" si="38"/>
        <v>0</v>
      </c>
      <c r="R38" s="22">
        <f t="shared" si="38"/>
        <v>0</v>
      </c>
      <c r="S38" s="22">
        <f t="shared" si="38"/>
        <v>0</v>
      </c>
      <c r="T38" s="22">
        <f t="shared" si="38"/>
        <v>0</v>
      </c>
      <c r="U38" s="22">
        <f t="shared" si="38"/>
        <v>0</v>
      </c>
      <c r="V38" s="22">
        <f t="shared" si="38"/>
        <v>0</v>
      </c>
      <c r="W38" s="22">
        <f t="shared" si="38"/>
        <v>0</v>
      </c>
      <c r="X38" s="22">
        <f t="shared" si="38"/>
        <v>0</v>
      </c>
      <c r="Y38" s="22">
        <f t="shared" si="38"/>
        <v>0</v>
      </c>
      <c r="Z38" s="22">
        <f t="shared" si="38"/>
        <v>0</v>
      </c>
      <c r="AA38" s="22">
        <f t="shared" si="38"/>
        <v>0</v>
      </c>
      <c r="AB38" s="22">
        <f t="shared" si="38"/>
        <v>0</v>
      </c>
      <c r="AC38" s="22">
        <f t="shared" si="38"/>
        <v>0</v>
      </c>
      <c r="AD38" s="22">
        <f t="shared" si="38"/>
        <v>0</v>
      </c>
      <c r="AE38" s="22">
        <f t="shared" si="38"/>
        <v>0</v>
      </c>
      <c r="AF38" s="22">
        <f t="shared" si="38"/>
        <v>0</v>
      </c>
      <c r="AG38" s="22">
        <f t="shared" si="38"/>
        <v>0</v>
      </c>
      <c r="AH38" s="22">
        <f t="shared" si="38"/>
        <v>0</v>
      </c>
      <c r="AI38" s="22">
        <f t="shared" si="38"/>
        <v>0</v>
      </c>
      <c r="AJ38" s="22">
        <f t="shared" si="38"/>
        <v>0</v>
      </c>
      <c r="AK38" s="39">
        <f>COUNTIF(F38:AJ38,"&gt;0,4")</f>
        <v>0</v>
      </c>
      <c r="AL38" s="40">
        <f t="shared" si="36"/>
        <v>0</v>
      </c>
      <c r="AM38" s="12">
        <f>SUM(E38+AL38)</f>
        <v>0</v>
      </c>
      <c r="AN38" s="193"/>
    </row>
    <row r="39" spans="1:40" ht="12.95" customHeight="1" thickBot="1" x14ac:dyDescent="0.25">
      <c r="A39" s="13"/>
      <c r="B39" s="134" t="s">
        <v>58</v>
      </c>
      <c r="C39" s="135"/>
      <c r="D39" s="136"/>
      <c r="E39" s="13"/>
      <c r="F39" s="23">
        <f>SUM(F33+F38)</f>
        <v>0</v>
      </c>
      <c r="G39" s="23">
        <f>SUM(G33+G38)</f>
        <v>0</v>
      </c>
      <c r="H39" s="23">
        <f t="shared" ref="H39:AJ39" si="39">SUM(H33+H38)</f>
        <v>0</v>
      </c>
      <c r="I39" s="23">
        <f t="shared" si="39"/>
        <v>0</v>
      </c>
      <c r="J39" s="23">
        <f t="shared" si="39"/>
        <v>0</v>
      </c>
      <c r="K39" s="23">
        <f t="shared" si="39"/>
        <v>0</v>
      </c>
      <c r="L39" s="23">
        <f t="shared" si="39"/>
        <v>0</v>
      </c>
      <c r="M39" s="23">
        <f t="shared" si="39"/>
        <v>0</v>
      </c>
      <c r="N39" s="23">
        <f t="shared" si="39"/>
        <v>0</v>
      </c>
      <c r="O39" s="23">
        <f t="shared" si="39"/>
        <v>0</v>
      </c>
      <c r="P39" s="23">
        <f t="shared" si="39"/>
        <v>0</v>
      </c>
      <c r="Q39" s="23">
        <f t="shared" si="39"/>
        <v>0</v>
      </c>
      <c r="R39" s="23">
        <f t="shared" si="39"/>
        <v>0</v>
      </c>
      <c r="S39" s="23">
        <f t="shared" si="39"/>
        <v>0</v>
      </c>
      <c r="T39" s="23">
        <f t="shared" si="39"/>
        <v>0</v>
      </c>
      <c r="U39" s="23">
        <f t="shared" si="39"/>
        <v>0</v>
      </c>
      <c r="V39" s="23">
        <f t="shared" si="39"/>
        <v>0</v>
      </c>
      <c r="W39" s="23">
        <f t="shared" si="39"/>
        <v>0</v>
      </c>
      <c r="X39" s="23">
        <f t="shared" si="39"/>
        <v>0</v>
      </c>
      <c r="Y39" s="23">
        <f t="shared" si="39"/>
        <v>0</v>
      </c>
      <c r="Z39" s="23">
        <f t="shared" si="39"/>
        <v>0</v>
      </c>
      <c r="AA39" s="23">
        <f t="shared" si="39"/>
        <v>0</v>
      </c>
      <c r="AB39" s="23">
        <f t="shared" si="39"/>
        <v>0</v>
      </c>
      <c r="AC39" s="23">
        <f t="shared" si="39"/>
        <v>0</v>
      </c>
      <c r="AD39" s="23">
        <f t="shared" si="39"/>
        <v>0</v>
      </c>
      <c r="AE39" s="23">
        <f t="shared" si="39"/>
        <v>0</v>
      </c>
      <c r="AF39" s="23">
        <f t="shared" si="39"/>
        <v>0</v>
      </c>
      <c r="AG39" s="23">
        <f t="shared" si="39"/>
        <v>0</v>
      </c>
      <c r="AH39" s="23">
        <f t="shared" si="39"/>
        <v>0</v>
      </c>
      <c r="AI39" s="23">
        <f t="shared" si="39"/>
        <v>0</v>
      </c>
      <c r="AJ39" s="23">
        <f t="shared" si="39"/>
        <v>0</v>
      </c>
      <c r="AK39" s="24">
        <f>COUNTIF(F39:AJ39,"&gt;0,4")</f>
        <v>0</v>
      </c>
      <c r="AL39" s="25">
        <f>SUM(AL33+AL38)</f>
        <v>0</v>
      </c>
      <c r="AM39" s="77"/>
      <c r="AN39" s="197" t="s">
        <v>73</v>
      </c>
    </row>
    <row r="40" spans="1:40" ht="12.95" customHeight="1" x14ac:dyDescent="0.2">
      <c r="A40" s="149" t="s">
        <v>21</v>
      </c>
      <c r="B40" s="137" t="s">
        <v>37</v>
      </c>
      <c r="C40" s="138"/>
      <c r="D40" s="139"/>
      <c r="E40" s="69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1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21">
        <f>SUM(F40:AJ40)</f>
        <v>0</v>
      </c>
      <c r="AL40" s="41"/>
      <c r="AM40" s="70">
        <f>SUM(E40-AK40)</f>
        <v>0</v>
      </c>
      <c r="AN40" s="198" t="s">
        <v>74</v>
      </c>
    </row>
    <row r="41" spans="1:40" ht="12.95" customHeight="1" x14ac:dyDescent="0.2">
      <c r="A41" s="150"/>
      <c r="B41" s="140" t="s">
        <v>32</v>
      </c>
      <c r="C41" s="141"/>
      <c r="D41" s="142"/>
      <c r="E41" s="82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1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3">
        <f>COUNT(F41:AJ41)</f>
        <v>0</v>
      </c>
      <c r="AL41" s="49">
        <f>SUM(F41:AJ41)</f>
        <v>0</v>
      </c>
      <c r="AM41" s="12">
        <f>SUM(E41-AL41)</f>
        <v>0</v>
      </c>
      <c r="AN41" s="188"/>
    </row>
    <row r="42" spans="1:40" ht="12.95" customHeight="1" x14ac:dyDescent="0.2">
      <c r="A42" s="151"/>
      <c r="B42" s="143" t="s">
        <v>38</v>
      </c>
      <c r="C42" s="141"/>
      <c r="D42" s="142"/>
      <c r="E42" s="76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182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7">
        <f>COUNTIF(F42:AJ42,"1")</f>
        <v>0</v>
      </c>
      <c r="AL42" s="41"/>
      <c r="AM42" s="78"/>
      <c r="AN42" s="188"/>
    </row>
    <row r="43" spans="1:40" ht="12.95" customHeight="1" x14ac:dyDescent="0.2">
      <c r="A43" s="151"/>
      <c r="B43" s="144" t="s">
        <v>36</v>
      </c>
      <c r="C43" s="141"/>
      <c r="D43" s="142"/>
      <c r="E43" s="75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183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8">
        <f>COUNTIF(F43:AJ43,"1")</f>
        <v>0</v>
      </c>
      <c r="AL43" s="41"/>
      <c r="AM43" s="71">
        <f>SUM(E43+AK43)</f>
        <v>0</v>
      </c>
      <c r="AN43" s="199" t="s">
        <v>72</v>
      </c>
    </row>
    <row r="44" spans="1:40" ht="12.95" customHeight="1" thickBot="1" x14ac:dyDescent="0.25">
      <c r="A44" s="152"/>
      <c r="B44" s="145" t="s">
        <v>39</v>
      </c>
      <c r="C44" s="146"/>
      <c r="D44" s="147"/>
      <c r="E44" s="74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184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9">
        <f>COUNTIF(F44:AJ44,"1")</f>
        <v>0</v>
      </c>
      <c r="AL44" s="41"/>
      <c r="AM44" s="78"/>
      <c r="AN44" s="198" t="s">
        <v>75</v>
      </c>
    </row>
    <row r="45" spans="1:40" ht="12.95" customHeight="1" thickBot="1" x14ac:dyDescent="0.25">
      <c r="A45" s="13"/>
      <c r="B45" s="148" t="s">
        <v>40</v>
      </c>
      <c r="C45" s="135"/>
      <c r="D45" s="136"/>
      <c r="E45" s="3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185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3">
        <f>COUNTIF(F45:AJ45,"1")</f>
        <v>0</v>
      </c>
      <c r="AL45" s="79"/>
      <c r="AM45" s="33">
        <f>SUM(E45-AK45)</f>
        <v>0</v>
      </c>
      <c r="AN45" s="200"/>
    </row>
    <row r="46" spans="1:40" s="89" customFormat="1" ht="9" customHeight="1" thickBot="1" x14ac:dyDescent="0.3">
      <c r="A46" s="85"/>
      <c r="B46" s="85"/>
      <c r="C46" s="67"/>
      <c r="D46" s="86"/>
      <c r="E46" s="86"/>
      <c r="F46" s="87">
        <f>DATE(K1,I1,1)</f>
        <v>43374</v>
      </c>
      <c r="G46" s="87">
        <f>(F46+1)</f>
        <v>43375</v>
      </c>
      <c r="H46" s="87">
        <f t="shared" ref="H46" si="40">(G46+1)</f>
        <v>43376</v>
      </c>
      <c r="I46" s="87">
        <f t="shared" ref="I46" si="41">(H46+1)</f>
        <v>43377</v>
      </c>
      <c r="J46" s="87">
        <f t="shared" ref="J46" si="42">(I46+1)</f>
        <v>43378</v>
      </c>
      <c r="K46" s="87">
        <f t="shared" ref="K46" si="43">(J46+1)</f>
        <v>43379</v>
      </c>
      <c r="L46" s="87">
        <f t="shared" ref="L46" si="44">(K46+1)</f>
        <v>43380</v>
      </c>
      <c r="M46" s="87">
        <f t="shared" ref="M46" si="45">(L46+1)</f>
        <v>43381</v>
      </c>
      <c r="N46" s="87">
        <f t="shared" ref="N46" si="46">(M46+1)</f>
        <v>43382</v>
      </c>
      <c r="O46" s="87">
        <f t="shared" ref="O46" si="47">(N46+1)</f>
        <v>43383</v>
      </c>
      <c r="P46" s="87">
        <f t="shared" ref="P46" si="48">(O46+1)</f>
        <v>43384</v>
      </c>
      <c r="Q46" s="87">
        <f t="shared" ref="Q46" si="49">(P46+1)</f>
        <v>43385</v>
      </c>
      <c r="R46" s="87">
        <f t="shared" ref="R46" si="50">(Q46+1)</f>
        <v>43386</v>
      </c>
      <c r="S46" s="87">
        <f t="shared" ref="S46" si="51">(R46+1)</f>
        <v>43387</v>
      </c>
      <c r="T46" s="87">
        <f t="shared" ref="T46" si="52">(S46+1)</f>
        <v>43388</v>
      </c>
      <c r="U46" s="88">
        <f t="shared" ref="U46" si="53">(T46+1)</f>
        <v>43389</v>
      </c>
      <c r="V46" s="87">
        <f t="shared" ref="V46" si="54">(U46+1)</f>
        <v>43390</v>
      </c>
      <c r="W46" s="87">
        <f t="shared" ref="W46" si="55">(V46+1)</f>
        <v>43391</v>
      </c>
      <c r="X46" s="87">
        <f t="shared" ref="X46" si="56">(W46+1)</f>
        <v>43392</v>
      </c>
      <c r="Y46" s="87">
        <f t="shared" ref="Y46" si="57">(X46+1)</f>
        <v>43393</v>
      </c>
      <c r="Z46" s="87">
        <f t="shared" ref="Z46" si="58">(Y46+1)</f>
        <v>43394</v>
      </c>
      <c r="AA46" s="87">
        <f t="shared" ref="AA46" si="59">(Z46+1)</f>
        <v>43395</v>
      </c>
      <c r="AB46" s="87">
        <f t="shared" ref="AB46" si="60">(AA46+1)</f>
        <v>43396</v>
      </c>
      <c r="AC46" s="87">
        <f t="shared" ref="AC46" si="61">(AB46+1)</f>
        <v>43397</v>
      </c>
      <c r="AD46" s="87">
        <f t="shared" ref="AD46" si="62">(AC46+1)</f>
        <v>43398</v>
      </c>
      <c r="AE46" s="87">
        <f t="shared" ref="AE46" si="63">(AD46+1)</f>
        <v>43399</v>
      </c>
      <c r="AF46" s="87">
        <f t="shared" ref="AF46" si="64">(AE46+1)</f>
        <v>43400</v>
      </c>
      <c r="AG46" s="87">
        <f t="shared" ref="AG46" si="65">(AF46+1)</f>
        <v>43401</v>
      </c>
      <c r="AH46" s="87">
        <f t="shared" ref="AH46" si="66">(AG46+1)</f>
        <v>43402</v>
      </c>
      <c r="AI46" s="87">
        <f t="shared" ref="AI46" si="67">(AH46+1)</f>
        <v>43403</v>
      </c>
      <c r="AJ46" s="87">
        <f t="shared" ref="AJ46" si="68">(AI46+1)</f>
        <v>43404</v>
      </c>
      <c r="AK46" s="67"/>
      <c r="AL46" s="67"/>
      <c r="AM46" s="85"/>
      <c r="AN46" s="106"/>
    </row>
    <row r="47" spans="1:40" s="80" customFormat="1" ht="12.95" customHeight="1" thickBot="1" x14ac:dyDescent="0.25">
      <c r="A47" s="113" t="s">
        <v>3</v>
      </c>
      <c r="B47" s="114"/>
      <c r="C47" s="115"/>
      <c r="D47" s="130" t="s">
        <v>64</v>
      </c>
      <c r="E47" s="131"/>
      <c r="F47" s="114" t="s">
        <v>5</v>
      </c>
      <c r="G47" s="121"/>
      <c r="H47" s="121"/>
      <c r="I47" s="121"/>
      <c r="J47" s="124" t="s">
        <v>13</v>
      </c>
      <c r="K47" s="125"/>
      <c r="L47" s="125"/>
      <c r="M47" s="125"/>
      <c r="N47" s="126"/>
      <c r="O47" s="126"/>
      <c r="P47" s="126"/>
      <c r="Q47" s="120" t="s">
        <v>31</v>
      </c>
      <c r="R47" s="121"/>
      <c r="S47" s="121"/>
      <c r="T47" s="122"/>
      <c r="U47" s="123"/>
      <c r="V47" s="27">
        <v>8</v>
      </c>
      <c r="W47" s="120" t="s">
        <v>34</v>
      </c>
      <c r="X47" s="121"/>
      <c r="Y47" s="121"/>
      <c r="Z47" s="122"/>
      <c r="AA47" s="27">
        <v>0</v>
      </c>
      <c r="AB47" s="6"/>
      <c r="AC47" s="6"/>
      <c r="AD47" s="6"/>
      <c r="AE47" s="6"/>
      <c r="AF47" s="6"/>
      <c r="AG47" s="6"/>
      <c r="AH47" s="6"/>
      <c r="AI47" s="6"/>
      <c r="AJ47" s="6"/>
      <c r="AK47" s="34"/>
      <c r="AL47" s="34"/>
      <c r="AM47" s="35"/>
      <c r="AN47" s="195" t="s">
        <v>65</v>
      </c>
    </row>
    <row r="48" spans="1:40" s="80" customFormat="1" ht="12.95" customHeight="1" thickBot="1" x14ac:dyDescent="0.25">
      <c r="A48" s="127" t="s">
        <v>57</v>
      </c>
      <c r="B48" s="128"/>
      <c r="C48" s="129"/>
      <c r="D48" s="129"/>
      <c r="E48" s="129"/>
      <c r="F48" s="46" t="str">
        <f t="shared" ref="F48:AJ48" si="69">TEXT(F46,"ddd")</f>
        <v>po</v>
      </c>
      <c r="G48" s="46" t="str">
        <f t="shared" si="69"/>
        <v>ut</v>
      </c>
      <c r="H48" s="46" t="str">
        <f t="shared" si="69"/>
        <v>st</v>
      </c>
      <c r="I48" s="46" t="str">
        <f t="shared" si="69"/>
        <v>št</v>
      </c>
      <c r="J48" s="46" t="str">
        <f t="shared" si="69"/>
        <v>pi</v>
      </c>
      <c r="K48" s="46" t="str">
        <f t="shared" si="69"/>
        <v>so</v>
      </c>
      <c r="L48" s="46" t="str">
        <f t="shared" si="69"/>
        <v>ne</v>
      </c>
      <c r="M48" s="46" t="str">
        <f t="shared" si="69"/>
        <v>po</v>
      </c>
      <c r="N48" s="46" t="str">
        <f t="shared" si="69"/>
        <v>ut</v>
      </c>
      <c r="O48" s="46" t="str">
        <f t="shared" si="69"/>
        <v>st</v>
      </c>
      <c r="P48" s="46" t="str">
        <f t="shared" si="69"/>
        <v>št</v>
      </c>
      <c r="Q48" s="46" t="str">
        <f t="shared" si="69"/>
        <v>pi</v>
      </c>
      <c r="R48" s="46" t="str">
        <f t="shared" si="69"/>
        <v>so</v>
      </c>
      <c r="S48" s="46" t="str">
        <f t="shared" si="69"/>
        <v>ne</v>
      </c>
      <c r="T48" s="46" t="str">
        <f t="shared" si="69"/>
        <v>po</v>
      </c>
      <c r="U48" s="46" t="str">
        <f t="shared" si="69"/>
        <v>ut</v>
      </c>
      <c r="V48" s="46" t="str">
        <f t="shared" si="69"/>
        <v>st</v>
      </c>
      <c r="W48" s="46" t="str">
        <f t="shared" si="69"/>
        <v>št</v>
      </c>
      <c r="X48" s="46" t="str">
        <f t="shared" si="69"/>
        <v>pi</v>
      </c>
      <c r="Y48" s="46" t="str">
        <f t="shared" si="69"/>
        <v>so</v>
      </c>
      <c r="Z48" s="46" t="str">
        <f t="shared" si="69"/>
        <v>ne</v>
      </c>
      <c r="AA48" s="46" t="str">
        <f t="shared" si="69"/>
        <v>po</v>
      </c>
      <c r="AB48" s="46" t="str">
        <f t="shared" si="69"/>
        <v>ut</v>
      </c>
      <c r="AC48" s="46" t="str">
        <f t="shared" si="69"/>
        <v>st</v>
      </c>
      <c r="AD48" s="46" t="str">
        <f t="shared" si="69"/>
        <v>št</v>
      </c>
      <c r="AE48" s="46" t="str">
        <f t="shared" si="69"/>
        <v>pi</v>
      </c>
      <c r="AF48" s="46" t="str">
        <f t="shared" si="69"/>
        <v>so</v>
      </c>
      <c r="AG48" s="46" t="str">
        <f t="shared" si="69"/>
        <v>ne</v>
      </c>
      <c r="AH48" s="46" t="str">
        <f t="shared" si="69"/>
        <v>po</v>
      </c>
      <c r="AI48" s="46" t="str">
        <f t="shared" si="69"/>
        <v>ut</v>
      </c>
      <c r="AJ48" s="46" t="str">
        <f t="shared" si="69"/>
        <v>st</v>
      </c>
      <c r="AK48" s="31"/>
      <c r="AL48" s="31"/>
      <c r="AM48" s="36"/>
      <c r="AN48" s="196" t="s">
        <v>66</v>
      </c>
    </row>
    <row r="49" spans="1:40" s="80" customFormat="1" ht="12.95" customHeight="1" thickBot="1" x14ac:dyDescent="0.25">
      <c r="A49" s="116" t="s">
        <v>2</v>
      </c>
      <c r="B49" s="117"/>
      <c r="C49" s="118"/>
      <c r="D49" s="119"/>
      <c r="E49" s="156" t="s">
        <v>35</v>
      </c>
      <c r="F49" s="14">
        <v>1</v>
      </c>
      <c r="G49" s="15">
        <v>2</v>
      </c>
      <c r="H49" s="15">
        <v>3</v>
      </c>
      <c r="I49" s="15">
        <v>4</v>
      </c>
      <c r="J49" s="15">
        <v>5</v>
      </c>
      <c r="K49" s="15">
        <v>6</v>
      </c>
      <c r="L49" s="15">
        <v>7</v>
      </c>
      <c r="M49" s="15">
        <v>8</v>
      </c>
      <c r="N49" s="15">
        <v>9</v>
      </c>
      <c r="O49" s="15">
        <v>10</v>
      </c>
      <c r="P49" s="15">
        <v>11</v>
      </c>
      <c r="Q49" s="15">
        <v>12</v>
      </c>
      <c r="R49" s="15">
        <v>13</v>
      </c>
      <c r="S49" s="15">
        <v>14</v>
      </c>
      <c r="T49" s="15">
        <v>15</v>
      </c>
      <c r="U49" s="15">
        <v>16</v>
      </c>
      <c r="V49" s="15">
        <v>17</v>
      </c>
      <c r="W49" s="15">
        <v>18</v>
      </c>
      <c r="X49" s="15">
        <v>19</v>
      </c>
      <c r="Y49" s="15">
        <v>20</v>
      </c>
      <c r="Z49" s="15">
        <v>21</v>
      </c>
      <c r="AA49" s="15">
        <v>22</v>
      </c>
      <c r="AB49" s="15">
        <v>23</v>
      </c>
      <c r="AC49" s="15">
        <v>24</v>
      </c>
      <c r="AD49" s="15">
        <v>25</v>
      </c>
      <c r="AE49" s="15">
        <v>26</v>
      </c>
      <c r="AF49" s="15">
        <v>27</v>
      </c>
      <c r="AG49" s="15">
        <v>28</v>
      </c>
      <c r="AH49" s="15">
        <v>29</v>
      </c>
      <c r="AI49" s="15">
        <v>30</v>
      </c>
      <c r="AJ49" s="15">
        <v>31</v>
      </c>
      <c r="AK49" s="16" t="s">
        <v>0</v>
      </c>
      <c r="AL49" s="17" t="s">
        <v>1</v>
      </c>
      <c r="AM49" s="153" t="s">
        <v>33</v>
      </c>
      <c r="AN49" s="196" t="s">
        <v>67</v>
      </c>
    </row>
    <row r="50" spans="1:40" s="80" customFormat="1" ht="12.95" customHeight="1" x14ac:dyDescent="0.2">
      <c r="A50" s="149" t="s">
        <v>19</v>
      </c>
      <c r="B50" s="158" t="s">
        <v>22</v>
      </c>
      <c r="C50" s="159"/>
      <c r="D50" s="160"/>
      <c r="E50" s="154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178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59">
        <f>COUNT(F50:AJ50)</f>
        <v>0</v>
      </c>
      <c r="AL50" s="20">
        <f t="shared" ref="AL50:AL60" si="70">SUM(F50:AJ50)</f>
        <v>0</v>
      </c>
      <c r="AM50" s="154"/>
      <c r="AN50" s="196" t="s">
        <v>68</v>
      </c>
    </row>
    <row r="51" spans="1:40" s="80" customFormat="1" ht="12.95" customHeight="1" x14ac:dyDescent="0.2">
      <c r="A51" s="151"/>
      <c r="B51" s="161" t="s">
        <v>23</v>
      </c>
      <c r="C51" s="162"/>
      <c r="D51" s="163"/>
      <c r="E51" s="154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178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0">
        <f>COUNT(F51:AJ51)</f>
        <v>0</v>
      </c>
      <c r="AL51" s="4">
        <f t="shared" si="70"/>
        <v>0</v>
      </c>
      <c r="AM51" s="154"/>
      <c r="AN51" s="194" t="s">
        <v>69</v>
      </c>
    </row>
    <row r="52" spans="1:40" s="80" customFormat="1" ht="12.95" customHeight="1" thickBot="1" x14ac:dyDescent="0.25">
      <c r="A52" s="151"/>
      <c r="B52" s="164" t="s">
        <v>24</v>
      </c>
      <c r="C52" s="165"/>
      <c r="D52" s="166"/>
      <c r="E52" s="154"/>
      <c r="F52" s="95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179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8">
        <f>COUNT(F52:AJ52)</f>
        <v>0</v>
      </c>
      <c r="AL52" s="99">
        <f t="shared" si="70"/>
        <v>0</v>
      </c>
      <c r="AM52" s="154"/>
      <c r="AN52" s="186" t="s">
        <v>70</v>
      </c>
    </row>
    <row r="53" spans="1:40" s="80" customFormat="1" ht="12.95" customHeight="1" thickTop="1" x14ac:dyDescent="0.2">
      <c r="A53" s="151"/>
      <c r="B53" s="167" t="s">
        <v>25</v>
      </c>
      <c r="C53" s="168"/>
      <c r="D53" s="169"/>
      <c r="E53" s="154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18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1">
        <f>COUNT(F53:AJ53)</f>
        <v>0</v>
      </c>
      <c r="AL53" s="92">
        <f t="shared" si="70"/>
        <v>0</v>
      </c>
      <c r="AM53" s="154"/>
      <c r="AN53" s="187"/>
    </row>
    <row r="54" spans="1:40" s="80" customFormat="1" ht="12.95" customHeight="1" x14ac:dyDescent="0.2">
      <c r="A54" s="151"/>
      <c r="B54" s="161" t="s">
        <v>26</v>
      </c>
      <c r="C54" s="162"/>
      <c r="D54" s="163"/>
      <c r="E54" s="154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178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0">
        <f>COUNT(F54:AJ54)</f>
        <v>0</v>
      </c>
      <c r="AL54" s="4">
        <f t="shared" si="70"/>
        <v>0</v>
      </c>
      <c r="AM54" s="154"/>
      <c r="AN54" s="187"/>
    </row>
    <row r="55" spans="1:40" s="80" customFormat="1" ht="12.95" customHeight="1" thickBot="1" x14ac:dyDescent="0.25">
      <c r="A55" s="152"/>
      <c r="B55" s="170" t="s">
        <v>61</v>
      </c>
      <c r="C55" s="171"/>
      <c r="D55" s="172"/>
      <c r="E55" s="154"/>
      <c r="F55" s="61">
        <f>SUM(F50:F52)</f>
        <v>0</v>
      </c>
      <c r="G55" s="61">
        <f t="shared" ref="G55:AJ55" si="71">SUM(G50:G52)</f>
        <v>0</v>
      </c>
      <c r="H55" s="61">
        <f t="shared" si="71"/>
        <v>0</v>
      </c>
      <c r="I55" s="61">
        <f t="shared" si="71"/>
        <v>0</v>
      </c>
      <c r="J55" s="61">
        <f t="shared" si="71"/>
        <v>0</v>
      </c>
      <c r="K55" s="61">
        <f t="shared" si="71"/>
        <v>0</v>
      </c>
      <c r="L55" s="61">
        <f t="shared" si="71"/>
        <v>0</v>
      </c>
      <c r="M55" s="61">
        <f t="shared" si="71"/>
        <v>0</v>
      </c>
      <c r="N55" s="61">
        <f t="shared" si="71"/>
        <v>0</v>
      </c>
      <c r="O55" s="61">
        <f t="shared" si="71"/>
        <v>0</v>
      </c>
      <c r="P55" s="61">
        <f t="shared" si="71"/>
        <v>0</v>
      </c>
      <c r="Q55" s="61">
        <f t="shared" si="71"/>
        <v>0</v>
      </c>
      <c r="R55" s="61">
        <f t="shared" si="71"/>
        <v>0</v>
      </c>
      <c r="S55" s="61">
        <f t="shared" si="71"/>
        <v>0</v>
      </c>
      <c r="T55" s="61">
        <f t="shared" si="71"/>
        <v>0</v>
      </c>
      <c r="U55" s="61">
        <f t="shared" si="71"/>
        <v>0</v>
      </c>
      <c r="V55" s="61">
        <f t="shared" si="71"/>
        <v>0</v>
      </c>
      <c r="W55" s="61">
        <f t="shared" si="71"/>
        <v>0</v>
      </c>
      <c r="X55" s="61">
        <f t="shared" si="71"/>
        <v>0</v>
      </c>
      <c r="Y55" s="61">
        <f t="shared" si="71"/>
        <v>0</v>
      </c>
      <c r="Z55" s="61">
        <f t="shared" si="71"/>
        <v>0</v>
      </c>
      <c r="AA55" s="61">
        <f t="shared" si="71"/>
        <v>0</v>
      </c>
      <c r="AB55" s="61">
        <f t="shared" si="71"/>
        <v>0</v>
      </c>
      <c r="AC55" s="61">
        <f t="shared" si="71"/>
        <v>0</v>
      </c>
      <c r="AD55" s="61">
        <f t="shared" si="71"/>
        <v>0</v>
      </c>
      <c r="AE55" s="61">
        <f t="shared" si="71"/>
        <v>0</v>
      </c>
      <c r="AF55" s="61">
        <f t="shared" si="71"/>
        <v>0</v>
      </c>
      <c r="AG55" s="61">
        <f t="shared" si="71"/>
        <v>0</v>
      </c>
      <c r="AH55" s="61">
        <f t="shared" si="71"/>
        <v>0</v>
      </c>
      <c r="AI55" s="61">
        <f t="shared" si="71"/>
        <v>0</v>
      </c>
      <c r="AJ55" s="61">
        <f t="shared" si="71"/>
        <v>0</v>
      </c>
      <c r="AK55" s="37">
        <f>COUNTIF(F55:AJ55,"&gt;0,4")</f>
        <v>0</v>
      </c>
      <c r="AL55" s="38">
        <f t="shared" si="70"/>
        <v>0</v>
      </c>
      <c r="AM55" s="154"/>
      <c r="AN55" s="189" t="s">
        <v>71</v>
      </c>
    </row>
    <row r="56" spans="1:40" s="80" customFormat="1" ht="12.95" customHeight="1" x14ac:dyDescent="0.2">
      <c r="A56" s="149" t="s">
        <v>20</v>
      </c>
      <c r="B56" s="158" t="s">
        <v>27</v>
      </c>
      <c r="C56" s="138"/>
      <c r="D56" s="139"/>
      <c r="E56" s="154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178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19">
        <f>COUNT(F56:AJ56)</f>
        <v>0</v>
      </c>
      <c r="AL56" s="20">
        <f t="shared" si="70"/>
        <v>0</v>
      </c>
      <c r="AM56" s="154"/>
      <c r="AN56" s="190"/>
    </row>
    <row r="57" spans="1:40" s="80" customFormat="1" ht="12.95" customHeight="1" x14ac:dyDescent="0.2">
      <c r="A57" s="151"/>
      <c r="B57" s="173" t="s">
        <v>28</v>
      </c>
      <c r="C57" s="141"/>
      <c r="D57" s="142"/>
      <c r="E57" s="154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178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3">
        <f>COUNT(F57:AJ57)</f>
        <v>0</v>
      </c>
      <c r="AL57" s="4">
        <f t="shared" si="70"/>
        <v>0</v>
      </c>
      <c r="AM57" s="154"/>
      <c r="AN57" s="190"/>
    </row>
    <row r="58" spans="1:40" s="80" customFormat="1" ht="12.95" customHeight="1" thickBot="1" x14ac:dyDescent="0.25">
      <c r="A58" s="151"/>
      <c r="B58" s="174" t="s">
        <v>29</v>
      </c>
      <c r="C58" s="146"/>
      <c r="D58" s="147"/>
      <c r="E58" s="154"/>
      <c r="F58" s="100"/>
      <c r="G58" s="96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179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101">
        <f>COUNT(F58:AJ58)</f>
        <v>0</v>
      </c>
      <c r="AL58" s="99">
        <f t="shared" si="70"/>
        <v>0</v>
      </c>
      <c r="AM58" s="154"/>
      <c r="AN58" s="191" t="s">
        <v>76</v>
      </c>
    </row>
    <row r="59" spans="1:40" s="80" customFormat="1" ht="12.95" customHeight="1" thickTop="1" thickBot="1" x14ac:dyDescent="0.25">
      <c r="A59" s="151"/>
      <c r="B59" s="175" t="s">
        <v>30</v>
      </c>
      <c r="C59" s="176"/>
      <c r="D59" s="177"/>
      <c r="E59" s="157"/>
      <c r="F59" s="94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1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93">
        <f>COUNT(F59:AJ59)</f>
        <v>0</v>
      </c>
      <c r="AL59" s="92">
        <f t="shared" si="70"/>
        <v>0</v>
      </c>
      <c r="AM59" s="155"/>
      <c r="AN59" s="192"/>
    </row>
    <row r="60" spans="1:40" s="80" customFormat="1" ht="12.95" customHeight="1" thickBot="1" x14ac:dyDescent="0.25">
      <c r="A60" s="152"/>
      <c r="B60" s="170" t="s">
        <v>62</v>
      </c>
      <c r="C60" s="171"/>
      <c r="D60" s="172"/>
      <c r="E60" s="63"/>
      <c r="F60" s="22">
        <f>SUM(F56:F58)</f>
        <v>0</v>
      </c>
      <c r="G60" s="22">
        <f t="shared" ref="G60:AJ60" si="72">SUM(G56:G58)</f>
        <v>0</v>
      </c>
      <c r="H60" s="22">
        <f t="shared" si="72"/>
        <v>0</v>
      </c>
      <c r="I60" s="22">
        <f t="shared" si="72"/>
        <v>0</v>
      </c>
      <c r="J60" s="22">
        <f t="shared" si="72"/>
        <v>0</v>
      </c>
      <c r="K60" s="22">
        <f t="shared" si="72"/>
        <v>0</v>
      </c>
      <c r="L60" s="22">
        <f t="shared" si="72"/>
        <v>0</v>
      </c>
      <c r="M60" s="22">
        <f t="shared" si="72"/>
        <v>0</v>
      </c>
      <c r="N60" s="22">
        <f t="shared" si="72"/>
        <v>0</v>
      </c>
      <c r="O60" s="22">
        <f t="shared" si="72"/>
        <v>0</v>
      </c>
      <c r="P60" s="22">
        <f t="shared" si="72"/>
        <v>0</v>
      </c>
      <c r="Q60" s="22">
        <f t="shared" si="72"/>
        <v>0</v>
      </c>
      <c r="R60" s="22">
        <f t="shared" si="72"/>
        <v>0</v>
      </c>
      <c r="S60" s="22">
        <f t="shared" si="72"/>
        <v>0</v>
      </c>
      <c r="T60" s="22">
        <f t="shared" si="72"/>
        <v>0</v>
      </c>
      <c r="U60" s="22">
        <f t="shared" si="72"/>
        <v>0</v>
      </c>
      <c r="V60" s="22">
        <f t="shared" si="72"/>
        <v>0</v>
      </c>
      <c r="W60" s="22">
        <f t="shared" si="72"/>
        <v>0</v>
      </c>
      <c r="X60" s="22">
        <f t="shared" si="72"/>
        <v>0</v>
      </c>
      <c r="Y60" s="22">
        <f t="shared" si="72"/>
        <v>0</v>
      </c>
      <c r="Z60" s="22">
        <f t="shared" si="72"/>
        <v>0</v>
      </c>
      <c r="AA60" s="22">
        <f t="shared" si="72"/>
        <v>0</v>
      </c>
      <c r="AB60" s="22">
        <f t="shared" si="72"/>
        <v>0</v>
      </c>
      <c r="AC60" s="22">
        <f t="shared" si="72"/>
        <v>0</v>
      </c>
      <c r="AD60" s="22">
        <f t="shared" si="72"/>
        <v>0</v>
      </c>
      <c r="AE60" s="22">
        <f t="shared" si="72"/>
        <v>0</v>
      </c>
      <c r="AF60" s="22">
        <f t="shared" si="72"/>
        <v>0</v>
      </c>
      <c r="AG60" s="22">
        <f t="shared" si="72"/>
        <v>0</v>
      </c>
      <c r="AH60" s="22">
        <f t="shared" si="72"/>
        <v>0</v>
      </c>
      <c r="AI60" s="22">
        <f t="shared" si="72"/>
        <v>0</v>
      </c>
      <c r="AJ60" s="22">
        <f t="shared" si="72"/>
        <v>0</v>
      </c>
      <c r="AK60" s="39">
        <f>COUNTIF(F60:AJ60,"&gt;0,4")</f>
        <v>0</v>
      </c>
      <c r="AL60" s="40">
        <f t="shared" si="70"/>
        <v>0</v>
      </c>
      <c r="AM60" s="12">
        <f>SUM(E60+AL60)</f>
        <v>0</v>
      </c>
      <c r="AN60" s="193"/>
    </row>
    <row r="61" spans="1:40" s="80" customFormat="1" ht="12.95" customHeight="1" thickBot="1" x14ac:dyDescent="0.25">
      <c r="A61" s="13"/>
      <c r="B61" s="134" t="s">
        <v>58</v>
      </c>
      <c r="C61" s="135"/>
      <c r="D61" s="136"/>
      <c r="E61" s="13"/>
      <c r="F61" s="23">
        <f>SUM(F55+F60)</f>
        <v>0</v>
      </c>
      <c r="G61" s="23">
        <f>SUM(G55+G60)</f>
        <v>0</v>
      </c>
      <c r="H61" s="23">
        <f t="shared" ref="H61:AJ61" si="73">SUM(H55+H60)</f>
        <v>0</v>
      </c>
      <c r="I61" s="23">
        <f t="shared" si="73"/>
        <v>0</v>
      </c>
      <c r="J61" s="23">
        <f t="shared" si="73"/>
        <v>0</v>
      </c>
      <c r="K61" s="23">
        <f t="shared" si="73"/>
        <v>0</v>
      </c>
      <c r="L61" s="23">
        <f t="shared" si="73"/>
        <v>0</v>
      </c>
      <c r="M61" s="23">
        <f t="shared" si="73"/>
        <v>0</v>
      </c>
      <c r="N61" s="23">
        <f t="shared" si="73"/>
        <v>0</v>
      </c>
      <c r="O61" s="23">
        <f t="shared" si="73"/>
        <v>0</v>
      </c>
      <c r="P61" s="23">
        <f t="shared" si="73"/>
        <v>0</v>
      </c>
      <c r="Q61" s="23">
        <f t="shared" si="73"/>
        <v>0</v>
      </c>
      <c r="R61" s="23">
        <f t="shared" si="73"/>
        <v>0</v>
      </c>
      <c r="S61" s="23">
        <f t="shared" si="73"/>
        <v>0</v>
      </c>
      <c r="T61" s="23">
        <f t="shared" si="73"/>
        <v>0</v>
      </c>
      <c r="U61" s="23">
        <f t="shared" si="73"/>
        <v>0</v>
      </c>
      <c r="V61" s="23">
        <f t="shared" si="73"/>
        <v>0</v>
      </c>
      <c r="W61" s="23">
        <f t="shared" si="73"/>
        <v>0</v>
      </c>
      <c r="X61" s="23">
        <f t="shared" si="73"/>
        <v>0</v>
      </c>
      <c r="Y61" s="23">
        <f t="shared" si="73"/>
        <v>0</v>
      </c>
      <c r="Z61" s="23">
        <f t="shared" si="73"/>
        <v>0</v>
      </c>
      <c r="AA61" s="23">
        <f t="shared" si="73"/>
        <v>0</v>
      </c>
      <c r="AB61" s="23">
        <f t="shared" si="73"/>
        <v>0</v>
      </c>
      <c r="AC61" s="23">
        <f t="shared" si="73"/>
        <v>0</v>
      </c>
      <c r="AD61" s="23">
        <f t="shared" si="73"/>
        <v>0</v>
      </c>
      <c r="AE61" s="23">
        <f t="shared" si="73"/>
        <v>0</v>
      </c>
      <c r="AF61" s="23">
        <f t="shared" si="73"/>
        <v>0</v>
      </c>
      <c r="AG61" s="23">
        <f t="shared" si="73"/>
        <v>0</v>
      </c>
      <c r="AH61" s="23">
        <f t="shared" si="73"/>
        <v>0</v>
      </c>
      <c r="AI61" s="23">
        <f t="shared" si="73"/>
        <v>0</v>
      </c>
      <c r="AJ61" s="23">
        <f t="shared" si="73"/>
        <v>0</v>
      </c>
      <c r="AK61" s="24">
        <f>COUNTIF(F61:AJ61,"&gt;0,4")</f>
        <v>0</v>
      </c>
      <c r="AL61" s="25">
        <f>SUM(AL55+AL60)</f>
        <v>0</v>
      </c>
      <c r="AM61" s="77"/>
      <c r="AN61" s="197" t="s">
        <v>73</v>
      </c>
    </row>
    <row r="62" spans="1:40" s="80" customFormat="1" ht="12.95" customHeight="1" x14ac:dyDescent="0.2">
      <c r="A62" s="149" t="s">
        <v>21</v>
      </c>
      <c r="B62" s="137" t="s">
        <v>37</v>
      </c>
      <c r="C62" s="138"/>
      <c r="D62" s="139"/>
      <c r="E62" s="69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1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21">
        <f>SUM(F62:AJ62)</f>
        <v>0</v>
      </c>
      <c r="AL62" s="41"/>
      <c r="AM62" s="70">
        <f>SUM(E62-AK62)</f>
        <v>0</v>
      </c>
      <c r="AN62" s="198" t="s">
        <v>74</v>
      </c>
    </row>
    <row r="63" spans="1:40" s="80" customFormat="1" ht="12.95" customHeight="1" x14ac:dyDescent="0.2">
      <c r="A63" s="150"/>
      <c r="B63" s="140" t="s">
        <v>32</v>
      </c>
      <c r="C63" s="141"/>
      <c r="D63" s="142"/>
      <c r="E63" s="82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1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3">
        <f>COUNT(F63:AJ63)</f>
        <v>0</v>
      </c>
      <c r="AL63" s="49">
        <f>SUM(F63:AJ63)</f>
        <v>0</v>
      </c>
      <c r="AM63" s="12">
        <f>SUM(E63-AL63)</f>
        <v>0</v>
      </c>
      <c r="AN63" s="188"/>
    </row>
    <row r="64" spans="1:40" s="80" customFormat="1" ht="12.95" customHeight="1" x14ac:dyDescent="0.2">
      <c r="A64" s="151"/>
      <c r="B64" s="143" t="s">
        <v>38</v>
      </c>
      <c r="C64" s="141"/>
      <c r="D64" s="142"/>
      <c r="E64" s="76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182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7">
        <f>COUNTIF(F64:AJ64,"1")</f>
        <v>0</v>
      </c>
      <c r="AL64" s="41"/>
      <c r="AM64" s="78"/>
      <c r="AN64" s="188"/>
    </row>
    <row r="65" spans="1:40" s="80" customFormat="1" ht="12.95" customHeight="1" x14ac:dyDescent="0.2">
      <c r="A65" s="151"/>
      <c r="B65" s="144" t="s">
        <v>36</v>
      </c>
      <c r="C65" s="141"/>
      <c r="D65" s="142"/>
      <c r="E65" s="75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183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8">
        <f>COUNTIF(F65:AJ65,"1")</f>
        <v>0</v>
      </c>
      <c r="AL65" s="41"/>
      <c r="AM65" s="71">
        <f>SUM(E65+AK65)</f>
        <v>0</v>
      </c>
      <c r="AN65" s="199" t="s">
        <v>72</v>
      </c>
    </row>
    <row r="66" spans="1:40" s="80" customFormat="1" ht="12.95" customHeight="1" thickBot="1" x14ac:dyDescent="0.25">
      <c r="A66" s="152"/>
      <c r="B66" s="145" t="s">
        <v>39</v>
      </c>
      <c r="C66" s="146"/>
      <c r="D66" s="147"/>
      <c r="E66" s="74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184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9">
        <f>COUNTIF(F66:AJ66,"1")</f>
        <v>0</v>
      </c>
      <c r="AL66" s="41"/>
      <c r="AM66" s="78"/>
      <c r="AN66" s="198" t="s">
        <v>75</v>
      </c>
    </row>
    <row r="67" spans="1:40" s="80" customFormat="1" ht="12.95" customHeight="1" thickBot="1" x14ac:dyDescent="0.25">
      <c r="A67" s="13"/>
      <c r="B67" s="148" t="s">
        <v>40</v>
      </c>
      <c r="C67" s="135"/>
      <c r="D67" s="136"/>
      <c r="E67" s="3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185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3">
        <f>COUNTIF(F67:AJ67,"1")</f>
        <v>0</v>
      </c>
      <c r="AL67" s="79"/>
      <c r="AM67" s="33">
        <f>SUM(E67-AK67)</f>
        <v>0</v>
      </c>
      <c r="AN67" s="200"/>
    </row>
  </sheetData>
  <sheetProtection algorithmName="SHA-512" hashValue="uNlfq/yX6Amvkte6n+khZiuuD0K+L8CcUsYG4yJWmp+9fCc3Qbz+yqmDHXf55WOhdBh1PdAdOUcK/MHozrVT9Q==" saltValue="Fvz7s1y8Sv3hJon7LoNQaw==" spinCount="100000" sheet="1" objects="1" scenarios="1"/>
  <dataConsolidate/>
  <mergeCells count="112">
    <mergeCell ref="AN66:AN67"/>
    <mergeCell ref="AN52:AN54"/>
    <mergeCell ref="AN55:AN57"/>
    <mergeCell ref="AN22:AN23"/>
    <mergeCell ref="AN18:AN20"/>
    <mergeCell ref="AN14:AN16"/>
    <mergeCell ref="AN36:AN38"/>
    <mergeCell ref="AN40:AN42"/>
    <mergeCell ref="AN44:AN45"/>
    <mergeCell ref="AN58:AN60"/>
    <mergeCell ref="AN62:AN64"/>
    <mergeCell ref="AN8:AN10"/>
    <mergeCell ref="AN11:AN13"/>
    <mergeCell ref="AN30:AN32"/>
    <mergeCell ref="AN33:AN35"/>
    <mergeCell ref="B67:D67"/>
    <mergeCell ref="W47:Z47"/>
    <mergeCell ref="A48:E48"/>
    <mergeCell ref="A49:D49"/>
    <mergeCell ref="E49:E59"/>
    <mergeCell ref="A47:C47"/>
    <mergeCell ref="D47:E47"/>
    <mergeCell ref="F47:I47"/>
    <mergeCell ref="J47:P47"/>
    <mergeCell ref="Q47:U47"/>
    <mergeCell ref="B61:D61"/>
    <mergeCell ref="A62:A66"/>
    <mergeCell ref="B62:D62"/>
    <mergeCell ref="B63:D63"/>
    <mergeCell ref="B64:D64"/>
    <mergeCell ref="B65:D65"/>
    <mergeCell ref="AM49:AM59"/>
    <mergeCell ref="A50:A55"/>
    <mergeCell ref="B66:D66"/>
    <mergeCell ref="A40:A44"/>
    <mergeCell ref="B45:D45"/>
    <mergeCell ref="B37:D37"/>
    <mergeCell ref="B38:D38"/>
    <mergeCell ref="B39:D39"/>
    <mergeCell ref="B40:D40"/>
    <mergeCell ref="B41:D41"/>
    <mergeCell ref="B42:D42"/>
    <mergeCell ref="B43:D43"/>
    <mergeCell ref="B44:D44"/>
    <mergeCell ref="B50:D50"/>
    <mergeCell ref="B51:D51"/>
    <mergeCell ref="B52:D52"/>
    <mergeCell ref="B53:D53"/>
    <mergeCell ref="B54:D54"/>
    <mergeCell ref="B55:D55"/>
    <mergeCell ref="A56:A60"/>
    <mergeCell ref="B56:D56"/>
    <mergeCell ref="B57:D57"/>
    <mergeCell ref="B58:D58"/>
    <mergeCell ref="B59:D59"/>
    <mergeCell ref="B60:D60"/>
    <mergeCell ref="W25:Z25"/>
    <mergeCell ref="A26:E26"/>
    <mergeCell ref="A27:D27"/>
    <mergeCell ref="E27:E37"/>
    <mergeCell ref="AM27:AM37"/>
    <mergeCell ref="A28:A33"/>
    <mergeCell ref="B28:D28"/>
    <mergeCell ref="B29:D29"/>
    <mergeCell ref="B30:D30"/>
    <mergeCell ref="B31:D31"/>
    <mergeCell ref="B32:D32"/>
    <mergeCell ref="B33:D33"/>
    <mergeCell ref="A34:A38"/>
    <mergeCell ref="B34:D34"/>
    <mergeCell ref="B35:D35"/>
    <mergeCell ref="B36:D36"/>
    <mergeCell ref="A25:C25"/>
    <mergeCell ref="D25:E25"/>
    <mergeCell ref="F25:I25"/>
    <mergeCell ref="J25:P25"/>
    <mergeCell ref="Q25:U25"/>
    <mergeCell ref="B17:D17"/>
    <mergeCell ref="B18:D18"/>
    <mergeCell ref="B19:D19"/>
    <mergeCell ref="B20:D20"/>
    <mergeCell ref="B21:D21"/>
    <mergeCell ref="B22:D22"/>
    <mergeCell ref="B23:D23"/>
    <mergeCell ref="A18:A22"/>
    <mergeCell ref="AM5:AM15"/>
    <mergeCell ref="E5:E1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A6:A11"/>
    <mergeCell ref="A12:A16"/>
    <mergeCell ref="B16:D16"/>
    <mergeCell ref="Z1:AH1"/>
    <mergeCell ref="F1:H1"/>
    <mergeCell ref="D1:E1"/>
    <mergeCell ref="A3:C3"/>
    <mergeCell ref="A5:D5"/>
    <mergeCell ref="W3:Z3"/>
    <mergeCell ref="Q3:U3"/>
    <mergeCell ref="J3:P3"/>
    <mergeCell ref="A4:E4"/>
    <mergeCell ref="D3:E3"/>
    <mergeCell ref="F3:I3"/>
    <mergeCell ref="A1:B1"/>
  </mergeCells>
  <phoneticPr fontId="0" type="noConversion"/>
  <conditionalFormatting sqref="I1">
    <cfRule type="containsBlanks" dxfId="825" priority="2734" stopIfTrue="1">
      <formula>LEN(TRIM(I1))=0</formula>
    </cfRule>
  </conditionalFormatting>
  <conditionalFormatting sqref="K1">
    <cfRule type="containsBlanks" dxfId="824" priority="2735" stopIfTrue="1">
      <formula>LEN(TRIM(K1))=0</formula>
    </cfRule>
  </conditionalFormatting>
  <conditionalFormatting sqref="E18">
    <cfRule type="expression" dxfId="823" priority="2588" stopIfTrue="1">
      <formula>"&gt;1" ="&lt;8"</formula>
    </cfRule>
  </conditionalFormatting>
  <conditionalFormatting sqref="F18">
    <cfRule type="expression" dxfId="822" priority="2432" stopIfTrue="1">
      <formula>"&gt;1" ="&lt;8"</formula>
    </cfRule>
  </conditionalFormatting>
  <conditionalFormatting sqref="G18:AJ18">
    <cfRule type="expression" dxfId="821" priority="2431" stopIfTrue="1">
      <formula>"&gt;1" ="&lt;8"</formula>
    </cfRule>
  </conditionalFormatting>
  <conditionalFormatting sqref="F18:AJ18">
    <cfRule type="notContainsBlanks" dxfId="820" priority="2430" stopIfTrue="1">
      <formula>LEN(TRIM(F18))&gt;0</formula>
    </cfRule>
  </conditionalFormatting>
  <conditionalFormatting sqref="F18">
    <cfRule type="expression" dxfId="819" priority="2416" stopIfTrue="1">
      <formula>"&gt;1" ="&lt;8"</formula>
    </cfRule>
  </conditionalFormatting>
  <conditionalFormatting sqref="F20:F22">
    <cfRule type="expression" dxfId="818" priority="2415" stopIfTrue="1">
      <formula>"&gt;1" ="&lt;8"</formula>
    </cfRule>
  </conditionalFormatting>
  <conditionalFormatting sqref="F20:AJ22">
    <cfRule type="notContainsBlanks" dxfId="817" priority="2413" stopIfTrue="1">
      <formula>LEN(TRIM(F20))&gt;0</formula>
    </cfRule>
  </conditionalFormatting>
  <conditionalFormatting sqref="F20:F22">
    <cfRule type="expression" dxfId="816" priority="2412" stopIfTrue="1">
      <formula>"&gt;1" ="&lt;8"</formula>
    </cfRule>
  </conditionalFormatting>
  <conditionalFormatting sqref="F11">
    <cfRule type="cellIs" dxfId="815" priority="2724" stopIfTrue="1" operator="greaterThan">
      <formula>$V$3</formula>
    </cfRule>
  </conditionalFormatting>
  <conditionalFormatting sqref="E16">
    <cfRule type="expression" dxfId="814" priority="2385" stopIfTrue="1">
      <formula>"&gt;1" ="&lt;8"</formula>
    </cfRule>
  </conditionalFormatting>
  <conditionalFormatting sqref="AM16">
    <cfRule type="cellIs" dxfId="813" priority="2295" stopIfTrue="1" operator="greaterThan">
      <formula>$AA$3</formula>
    </cfRule>
    <cfRule type="notContainsBlanks" dxfId="812" priority="2736">
      <formula>LEN(TRIM(AM16))&gt;0</formula>
    </cfRule>
  </conditionalFormatting>
  <conditionalFormatting sqref="E23">
    <cfRule type="expression" dxfId="811" priority="2379" stopIfTrue="1">
      <formula>"&gt;1" ="&lt;8"</formula>
    </cfRule>
  </conditionalFormatting>
  <conditionalFormatting sqref="G22:AJ22">
    <cfRule type="expression" dxfId="810" priority="2373" stopIfTrue="1">
      <formula>"&gt;1" ="&lt;8"</formula>
    </cfRule>
  </conditionalFormatting>
  <conditionalFormatting sqref="G22:AJ22">
    <cfRule type="expression" dxfId="809" priority="2372" stopIfTrue="1">
      <formula>"&gt;1" ="&lt;8"</formula>
    </cfRule>
  </conditionalFormatting>
  <conditionalFormatting sqref="G21:AJ21">
    <cfRule type="expression" dxfId="808" priority="2371" stopIfTrue="1">
      <formula>"&gt;1" ="&lt;8"</formula>
    </cfRule>
  </conditionalFormatting>
  <conditionalFormatting sqref="G21:AJ21">
    <cfRule type="expression" dxfId="807" priority="2370" stopIfTrue="1">
      <formula>"&gt;1" ="&lt;8"</formula>
    </cfRule>
  </conditionalFormatting>
  <conditionalFormatting sqref="AM23">
    <cfRule type="cellIs" dxfId="806" priority="2294" stopIfTrue="1" operator="lessThan">
      <formula>0</formula>
    </cfRule>
    <cfRule type="notContainsBlanks" dxfId="805" priority="2369">
      <formula>LEN(TRIM(AM23))&gt;0</formula>
    </cfRule>
  </conditionalFormatting>
  <conditionalFormatting sqref="AM18">
    <cfRule type="cellIs" dxfId="804" priority="2296" stopIfTrue="1" operator="lessThan">
      <formula>0</formula>
    </cfRule>
    <cfRule type="notContainsBlanks" dxfId="803" priority="2368">
      <formula>LEN(TRIM(AM18))&gt;0</formula>
    </cfRule>
  </conditionalFormatting>
  <conditionalFormatting sqref="V3">
    <cfRule type="containsBlanks" dxfId="802" priority="2729" stopIfTrue="1">
      <formula>LEN(TRIM(V3))=0</formula>
    </cfRule>
  </conditionalFormatting>
  <conditionalFormatting sqref="D1:E1">
    <cfRule type="containsBlanks" dxfId="801" priority="2733" stopIfTrue="1">
      <formula>LEN(TRIM(D1))=0</formula>
    </cfRule>
  </conditionalFormatting>
  <conditionalFormatting sqref="J3:P3">
    <cfRule type="containsBlanks" dxfId="800" priority="2731" stopIfTrue="1">
      <formula>LEN(TRIM(J3))=0</formula>
    </cfRule>
  </conditionalFormatting>
  <conditionalFormatting sqref="AA3">
    <cfRule type="containsBlanks" dxfId="799" priority="2730" stopIfTrue="1">
      <formula>LEN(TRIM(AA3))=0</formula>
    </cfRule>
  </conditionalFormatting>
  <conditionalFormatting sqref="F4">
    <cfRule type="expression" dxfId="798" priority="2315" stopIfTrue="1">
      <formula>#REF!="áno"</formula>
    </cfRule>
    <cfRule type="containsText" dxfId="797" priority="2316" stopIfTrue="1" operator="containsText" text="po">
      <formula>NOT(ISERROR(SEARCH("po",F4)))</formula>
    </cfRule>
    <cfRule type="containsText" dxfId="796" priority="2317" stopIfTrue="1" operator="containsText" text="ut">
      <formula>NOT(ISERROR(SEARCH("ut",F4)))</formula>
    </cfRule>
    <cfRule type="containsText" dxfId="795" priority="2320" stopIfTrue="1" operator="containsText" text="st">
      <formula>NOT(ISERROR(SEARCH("st",F4)))</formula>
    </cfRule>
    <cfRule type="containsText" dxfId="794" priority="2321" stopIfTrue="1" operator="containsText" text="št">
      <formula>NOT(ISERROR(SEARCH("št",F4)))</formula>
    </cfRule>
    <cfRule type="containsText" dxfId="793" priority="2322" stopIfTrue="1" operator="containsText" text="pi">
      <formula>NOT(ISERROR(SEARCH("pi",F4)))</formula>
    </cfRule>
  </conditionalFormatting>
  <conditionalFormatting sqref="F4">
    <cfRule type="containsText" dxfId="792" priority="2323" stopIfTrue="1" operator="containsText" text="so">
      <formula>NOT(ISERROR(SEARCH("so",F4)))</formula>
    </cfRule>
    <cfRule type="containsText" dxfId="791" priority="2324" stopIfTrue="1" operator="containsText" text="ne">
      <formula>NOT(ISERROR(SEARCH("ne",F4)))</formula>
    </cfRule>
  </conditionalFormatting>
  <conditionalFormatting sqref="E19">
    <cfRule type="expression" dxfId="790" priority="2293" stopIfTrue="1">
      <formula>"&gt;1" ="&lt;8"</formula>
    </cfRule>
  </conditionalFormatting>
  <conditionalFormatting sqref="E21">
    <cfRule type="expression" dxfId="789" priority="2292" stopIfTrue="1">
      <formula>"&gt;1" ="&lt;8"</formula>
    </cfRule>
  </conditionalFormatting>
  <conditionalFormatting sqref="AM19">
    <cfRule type="cellIs" dxfId="788" priority="2290" stopIfTrue="1" operator="lessThan">
      <formula>0</formula>
    </cfRule>
    <cfRule type="notContainsBlanks" dxfId="787" priority="2291">
      <formula>LEN(TRIM(AM19))&gt;0</formula>
    </cfRule>
  </conditionalFormatting>
  <conditionalFormatting sqref="AM21">
    <cfRule type="cellIs" dxfId="786" priority="2282" stopIfTrue="1" operator="lessThan">
      <formula>0</formula>
    </cfRule>
    <cfRule type="notContainsBlanks" dxfId="785" priority="2283">
      <formula>LEN(TRIM(AM21))&gt;0</formula>
    </cfRule>
  </conditionalFormatting>
  <conditionalFormatting sqref="E40">
    <cfRule type="expression" dxfId="784" priority="2267" stopIfTrue="1">
      <formula>"&gt;1" ="&lt;8"</formula>
    </cfRule>
  </conditionalFormatting>
  <conditionalFormatting sqref="E38">
    <cfRule type="expression" dxfId="783" priority="2243" stopIfTrue="1">
      <formula>"&gt;1" ="&lt;8"</formula>
    </cfRule>
  </conditionalFormatting>
  <conditionalFormatting sqref="E45">
    <cfRule type="expression" dxfId="782" priority="2242" stopIfTrue="1">
      <formula>"&gt;1" ="&lt;8"</formula>
    </cfRule>
  </conditionalFormatting>
  <conditionalFormatting sqref="AM45">
    <cfRule type="cellIs" dxfId="781" priority="2212" stopIfTrue="1" operator="lessThan">
      <formula>0</formula>
    </cfRule>
    <cfRule type="notContainsBlanks" dxfId="780" priority="2237">
      <formula>LEN(TRIM(AM45))&gt;0</formula>
    </cfRule>
  </conditionalFormatting>
  <conditionalFormatting sqref="AM40">
    <cfRule type="cellIs" dxfId="779" priority="2214" stopIfTrue="1" operator="lessThan">
      <formula>0</formula>
    </cfRule>
    <cfRule type="notContainsBlanks" dxfId="778" priority="2236">
      <formula>LEN(TRIM(AM40))&gt;0</formula>
    </cfRule>
  </conditionalFormatting>
  <conditionalFormatting sqref="V25">
    <cfRule type="containsBlanks" dxfId="777" priority="2275" stopIfTrue="1">
      <formula>LEN(TRIM(V25))=0</formula>
    </cfRule>
  </conditionalFormatting>
  <conditionalFormatting sqref="J25:P25">
    <cfRule type="containsBlanks" dxfId="776" priority="2277" stopIfTrue="1">
      <formula>LEN(TRIM(J25))=0</formula>
    </cfRule>
  </conditionalFormatting>
  <conditionalFormatting sqref="AA25">
    <cfRule type="containsBlanks" dxfId="775" priority="2276" stopIfTrue="1">
      <formula>LEN(TRIM(AA25))=0</formula>
    </cfRule>
  </conditionalFormatting>
  <conditionalFormatting sqref="F26">
    <cfRule type="expression" dxfId="774" priority="2227" stopIfTrue="1">
      <formula>#REF!="áno"</formula>
    </cfRule>
    <cfRule type="containsText" dxfId="773" priority="2230" stopIfTrue="1" operator="containsText" text="pi">
      <formula>NOT(ISERROR(SEARCH("pi",F26)))</formula>
    </cfRule>
    <cfRule type="containsText" dxfId="772" priority="2231" stopIfTrue="1" operator="containsText" text="št">
      <formula>NOT(ISERROR(SEARCH("št",F26)))</formula>
    </cfRule>
    <cfRule type="containsText" dxfId="771" priority="2232" stopIfTrue="1" operator="containsText" text="st">
      <formula>NOT(ISERROR(SEARCH("st",F26)))</formula>
    </cfRule>
    <cfRule type="containsText" dxfId="770" priority="2233" stopIfTrue="1" operator="containsText" text="ut">
      <formula>NOT(ISERROR(SEARCH("ut",F26)))</formula>
    </cfRule>
    <cfRule type="containsText" dxfId="769" priority="2234" stopIfTrue="1" operator="containsText" text="po">
      <formula>NOT(ISERROR(SEARCH("po",F26)))</formula>
    </cfRule>
  </conditionalFormatting>
  <conditionalFormatting sqref="F26">
    <cfRule type="containsText" dxfId="768" priority="2225" stopIfTrue="1" operator="containsText" text="so">
      <formula>NOT(ISERROR(SEARCH("so",F26)))</formula>
    </cfRule>
    <cfRule type="containsText" dxfId="767" priority="2226" stopIfTrue="1" operator="containsText" text="ne">
      <formula>NOT(ISERROR(SEARCH("ne",F26)))</formula>
    </cfRule>
  </conditionalFormatting>
  <conditionalFormatting sqref="E41">
    <cfRule type="expression" dxfId="766" priority="2211" stopIfTrue="1">
      <formula>"&gt;1" ="&lt;8"</formula>
    </cfRule>
  </conditionalFormatting>
  <conditionalFormatting sqref="E43">
    <cfRule type="expression" dxfId="765" priority="2210" stopIfTrue="1">
      <formula>"&gt;1" ="&lt;8"</formula>
    </cfRule>
  </conditionalFormatting>
  <conditionalFormatting sqref="AM41">
    <cfRule type="cellIs" dxfId="764" priority="2208" stopIfTrue="1" operator="lessThan">
      <formula>0</formula>
    </cfRule>
    <cfRule type="notContainsBlanks" dxfId="763" priority="2209">
      <formula>LEN(TRIM(AM41))&gt;0</formula>
    </cfRule>
  </conditionalFormatting>
  <conditionalFormatting sqref="AM43">
    <cfRule type="cellIs" dxfId="762" priority="2206" stopIfTrue="1" operator="lessThan">
      <formula>0</formula>
    </cfRule>
    <cfRule type="notContainsBlanks" dxfId="761" priority="2207">
      <formula>LEN(TRIM(AM43))&gt;0</formula>
    </cfRule>
  </conditionalFormatting>
  <conditionalFormatting sqref="E62">
    <cfRule type="expression" dxfId="760" priority="2191" stopIfTrue="1">
      <formula>"&gt;1" ="&lt;8"</formula>
    </cfRule>
  </conditionalFormatting>
  <conditionalFormatting sqref="E60">
    <cfRule type="expression" dxfId="759" priority="2167" stopIfTrue="1">
      <formula>"&gt;1" ="&lt;8"</formula>
    </cfRule>
  </conditionalFormatting>
  <conditionalFormatting sqref="E67">
    <cfRule type="expression" dxfId="758" priority="2166" stopIfTrue="1">
      <formula>"&gt;1" ="&lt;8"</formula>
    </cfRule>
  </conditionalFormatting>
  <conditionalFormatting sqref="AM67">
    <cfRule type="cellIs" dxfId="757" priority="2136" stopIfTrue="1" operator="lessThan">
      <formula>0</formula>
    </cfRule>
    <cfRule type="notContainsBlanks" dxfId="756" priority="2161">
      <formula>LEN(TRIM(AM67))&gt;0</formula>
    </cfRule>
  </conditionalFormatting>
  <conditionalFormatting sqref="AM62">
    <cfRule type="cellIs" dxfId="755" priority="2138" stopIfTrue="1" operator="lessThan">
      <formula>0</formula>
    </cfRule>
    <cfRule type="notContainsBlanks" dxfId="754" priority="2160">
      <formula>LEN(TRIM(AM62))&gt;0</formula>
    </cfRule>
  </conditionalFormatting>
  <conditionalFormatting sqref="V47">
    <cfRule type="containsBlanks" dxfId="753" priority="2199" stopIfTrue="1">
      <formula>LEN(TRIM(V47))=0</formula>
    </cfRule>
  </conditionalFormatting>
  <conditionalFormatting sqref="J47:P47">
    <cfRule type="containsBlanks" dxfId="752" priority="2201" stopIfTrue="1">
      <formula>LEN(TRIM(J47))=0</formula>
    </cfRule>
  </conditionalFormatting>
  <conditionalFormatting sqref="AA47">
    <cfRule type="containsBlanks" dxfId="751" priority="2200" stopIfTrue="1">
      <formula>LEN(TRIM(AA47))=0</formula>
    </cfRule>
  </conditionalFormatting>
  <conditionalFormatting sqref="F48">
    <cfRule type="expression" dxfId="750" priority="2151" stopIfTrue="1">
      <formula>#REF!="áno"</formula>
    </cfRule>
    <cfRule type="containsText" dxfId="749" priority="2154" stopIfTrue="1" operator="containsText" text="pi">
      <formula>NOT(ISERROR(SEARCH("pi",F48)))</formula>
    </cfRule>
    <cfRule type="containsText" dxfId="748" priority="2155" stopIfTrue="1" operator="containsText" text="št">
      <formula>NOT(ISERROR(SEARCH("št",F48)))</formula>
    </cfRule>
    <cfRule type="containsText" dxfId="747" priority="2156" stopIfTrue="1" operator="containsText" text="st">
      <formula>NOT(ISERROR(SEARCH("st",F48)))</formula>
    </cfRule>
    <cfRule type="containsText" dxfId="746" priority="2157" stopIfTrue="1" operator="containsText" text="ut">
      <formula>NOT(ISERROR(SEARCH("ut",F48)))</formula>
    </cfRule>
    <cfRule type="containsText" dxfId="745" priority="2158" stopIfTrue="1" operator="containsText" text="po">
      <formula>NOT(ISERROR(SEARCH("po",F48)))</formula>
    </cfRule>
  </conditionalFormatting>
  <conditionalFormatting sqref="F48">
    <cfRule type="containsText" dxfId="744" priority="2149" stopIfTrue="1" operator="containsText" text="so">
      <formula>NOT(ISERROR(SEARCH("so",F48)))</formula>
    </cfRule>
    <cfRule type="containsText" dxfId="743" priority="2150" stopIfTrue="1" operator="containsText" text="ne">
      <formula>NOT(ISERROR(SEARCH("ne",F48)))</formula>
    </cfRule>
  </conditionalFormatting>
  <conditionalFormatting sqref="E63">
    <cfRule type="expression" dxfId="742" priority="2135" stopIfTrue="1">
      <formula>"&gt;1" ="&lt;8"</formula>
    </cfRule>
  </conditionalFormatting>
  <conditionalFormatting sqref="E65">
    <cfRule type="expression" dxfId="741" priority="2134" stopIfTrue="1">
      <formula>"&gt;1" ="&lt;8"</formula>
    </cfRule>
  </conditionalFormatting>
  <conditionalFormatting sqref="AM63">
    <cfRule type="cellIs" dxfId="740" priority="2132" stopIfTrue="1" operator="lessThan">
      <formula>0</formula>
    </cfRule>
    <cfRule type="notContainsBlanks" dxfId="739" priority="2133">
      <formula>LEN(TRIM(AM63))&gt;0</formula>
    </cfRule>
  </conditionalFormatting>
  <conditionalFormatting sqref="AM65">
    <cfRule type="cellIs" dxfId="738" priority="2130" stopIfTrue="1" operator="lessThan">
      <formula>0</formula>
    </cfRule>
    <cfRule type="notContainsBlanks" dxfId="737" priority="2131">
      <formula>LEN(TRIM(AM65))&gt;0</formula>
    </cfRule>
  </conditionalFormatting>
  <conditionalFormatting sqref="F15">
    <cfRule type="expression" dxfId="736" priority="2075" stopIfTrue="1">
      <formula>"&gt;1" ="&lt;8"</formula>
    </cfRule>
  </conditionalFormatting>
  <conditionalFormatting sqref="G15:H15">
    <cfRule type="expression" dxfId="735" priority="2074" stopIfTrue="1">
      <formula>"&gt;1" ="&lt;8"</formula>
    </cfRule>
  </conditionalFormatting>
  <conditionalFormatting sqref="F15:H15">
    <cfRule type="notContainsBlanks" dxfId="734" priority="2073" stopIfTrue="1">
      <formula>LEN(TRIM(F15))&gt;0</formula>
    </cfRule>
  </conditionalFormatting>
  <conditionalFormatting sqref="F15">
    <cfRule type="expression" dxfId="733" priority="2072" stopIfTrue="1">
      <formula>"&gt;1" ="&lt;8"</formula>
    </cfRule>
  </conditionalFormatting>
  <conditionalFormatting sqref="G15:H15">
    <cfRule type="expression" dxfId="732" priority="2071" stopIfTrue="1">
      <formula>"&gt;1" ="&lt;8"</formula>
    </cfRule>
  </conditionalFormatting>
  <conditionalFormatting sqref="F23">
    <cfRule type="expression" dxfId="731" priority="2021" stopIfTrue="1">
      <formula>"&gt;1" ="&lt;8"</formula>
    </cfRule>
  </conditionalFormatting>
  <conditionalFormatting sqref="F23:AJ23">
    <cfRule type="notContainsBlanks" dxfId="730" priority="2020" stopIfTrue="1">
      <formula>LEN(TRIM(F23))&gt;0</formula>
    </cfRule>
  </conditionalFormatting>
  <conditionalFormatting sqref="F23">
    <cfRule type="expression" dxfId="729" priority="2019" stopIfTrue="1">
      <formula>"&gt;1" ="&lt;8"</formula>
    </cfRule>
  </conditionalFormatting>
  <conditionalFormatting sqref="F23:AJ23">
    <cfRule type="expression" dxfId="728" priority="2018">
      <formula>COUNTIF(F17,"&gt;4")</formula>
    </cfRule>
  </conditionalFormatting>
  <conditionalFormatting sqref="G23:AJ23">
    <cfRule type="expression" dxfId="727" priority="2017" stopIfTrue="1">
      <formula>"&gt;1" ="&lt;8"</formula>
    </cfRule>
  </conditionalFormatting>
  <conditionalFormatting sqref="G23:AJ23">
    <cfRule type="expression" dxfId="726" priority="2016" stopIfTrue="1">
      <formula>"&gt;1" ="&lt;8"</formula>
    </cfRule>
  </conditionalFormatting>
  <conditionalFormatting sqref="G15:H15">
    <cfRule type="expression" dxfId="725" priority="1537" stopIfTrue="1">
      <formula>"&gt;1" ="&lt;8"</formula>
    </cfRule>
  </conditionalFormatting>
  <conditionalFormatting sqref="G15:H15">
    <cfRule type="expression" dxfId="724" priority="1536" stopIfTrue="1">
      <formula>"&gt;1" ="&lt;8"</formula>
    </cfRule>
  </conditionalFormatting>
  <conditionalFormatting sqref="G18:AJ18">
    <cfRule type="expression" dxfId="723" priority="1521" stopIfTrue="1">
      <formula>"&gt;1" ="&lt;8"</formula>
    </cfRule>
  </conditionalFormatting>
  <conditionalFormatting sqref="G18:AJ18">
    <cfRule type="expression" dxfId="722" priority="1520" stopIfTrue="1">
      <formula>"&gt;1" ="&lt;8"</formula>
    </cfRule>
  </conditionalFormatting>
  <conditionalFormatting sqref="F19">
    <cfRule type="expression" dxfId="721" priority="1519" stopIfTrue="1">
      <formula>"&gt;1" ="&lt;8"</formula>
    </cfRule>
  </conditionalFormatting>
  <conditionalFormatting sqref="G19:AJ19">
    <cfRule type="expression" dxfId="720" priority="1518" stopIfTrue="1">
      <formula>"&gt;1" ="&lt;8"</formula>
    </cfRule>
  </conditionalFormatting>
  <conditionalFormatting sqref="F19:AJ19">
    <cfRule type="notContainsBlanks" dxfId="719" priority="1517" stopIfTrue="1">
      <formula>LEN(TRIM(F19))&gt;0</formula>
    </cfRule>
  </conditionalFormatting>
  <conditionalFormatting sqref="F19">
    <cfRule type="expression" dxfId="718" priority="1516" stopIfTrue="1">
      <formula>"&gt;1" ="&lt;8"</formula>
    </cfRule>
  </conditionalFormatting>
  <conditionalFormatting sqref="G19:AJ19">
    <cfRule type="expression" dxfId="717" priority="1515" stopIfTrue="1">
      <formula>"&gt;1" ="&lt;8"</formula>
    </cfRule>
  </conditionalFormatting>
  <conditionalFormatting sqref="G19:AJ19">
    <cfRule type="expression" dxfId="716" priority="1514" stopIfTrue="1">
      <formula>"&gt;1" ="&lt;8"</formula>
    </cfRule>
  </conditionalFormatting>
  <conditionalFormatting sqref="G20:AJ20">
    <cfRule type="expression" dxfId="715" priority="1513" stopIfTrue="1">
      <formula>"&gt;1" ="&lt;8"</formula>
    </cfRule>
  </conditionalFormatting>
  <conditionalFormatting sqref="G20:AJ20">
    <cfRule type="expression" dxfId="714" priority="1512" stopIfTrue="1">
      <formula>"&gt;1" ="&lt;8"</formula>
    </cfRule>
  </conditionalFormatting>
  <conditionalFormatting sqref="G21:AJ21">
    <cfRule type="expression" dxfId="713" priority="1511" stopIfTrue="1">
      <formula>"&gt;1" ="&lt;8"</formula>
    </cfRule>
  </conditionalFormatting>
  <conditionalFormatting sqref="G21:AJ21">
    <cfRule type="expression" dxfId="712" priority="1510" stopIfTrue="1">
      <formula>"&gt;1" ="&lt;8"</formula>
    </cfRule>
  </conditionalFormatting>
  <conditionalFormatting sqref="G22:AJ22">
    <cfRule type="expression" dxfId="711" priority="1509" stopIfTrue="1">
      <formula>"&gt;1" ="&lt;8"</formula>
    </cfRule>
  </conditionalFormatting>
  <conditionalFormatting sqref="G22:AJ22">
    <cfRule type="expression" dxfId="710" priority="1508" stopIfTrue="1">
      <formula>"&gt;1" ="&lt;8"</formula>
    </cfRule>
  </conditionalFormatting>
  <conditionalFormatting sqref="G23:AJ23">
    <cfRule type="expression" dxfId="709" priority="1507" stopIfTrue="1">
      <formula>"&gt;1" ="&lt;8"</formula>
    </cfRule>
  </conditionalFormatting>
  <conditionalFormatting sqref="G23:AJ23">
    <cfRule type="expression" dxfId="708" priority="1506" stopIfTrue="1">
      <formula>"&gt;1" ="&lt;8"</formula>
    </cfRule>
  </conditionalFormatting>
  <conditionalFormatting sqref="F40">
    <cfRule type="expression" dxfId="707" priority="1505" stopIfTrue="1">
      <formula>"&gt;1" ="&lt;8"</formula>
    </cfRule>
  </conditionalFormatting>
  <conditionalFormatting sqref="G40:AJ40">
    <cfRule type="expression" dxfId="706" priority="1504" stopIfTrue="1">
      <formula>"&gt;1" ="&lt;8"</formula>
    </cfRule>
  </conditionalFormatting>
  <conditionalFormatting sqref="F40:AJ40">
    <cfRule type="notContainsBlanks" dxfId="705" priority="1503" stopIfTrue="1">
      <formula>LEN(TRIM(F40))&gt;0</formula>
    </cfRule>
  </conditionalFormatting>
  <conditionalFormatting sqref="F40">
    <cfRule type="expression" dxfId="704" priority="1502" stopIfTrue="1">
      <formula>"&gt;1" ="&lt;8"</formula>
    </cfRule>
  </conditionalFormatting>
  <conditionalFormatting sqref="F42:F44">
    <cfRule type="expression" dxfId="703" priority="1501" stopIfTrue="1">
      <formula>"&gt;1" ="&lt;8"</formula>
    </cfRule>
  </conditionalFormatting>
  <conditionalFormatting sqref="F42:AJ44">
    <cfRule type="notContainsBlanks" dxfId="702" priority="1500" stopIfTrue="1">
      <formula>LEN(TRIM(F42))&gt;0</formula>
    </cfRule>
  </conditionalFormatting>
  <conditionalFormatting sqref="F42:F44">
    <cfRule type="expression" dxfId="701" priority="1499" stopIfTrue="1">
      <formula>"&gt;1" ="&lt;8"</formula>
    </cfRule>
  </conditionalFormatting>
  <conditionalFormatting sqref="G44:AJ44">
    <cfRule type="expression" dxfId="700" priority="1498" stopIfTrue="1">
      <formula>"&gt;1" ="&lt;8"</formula>
    </cfRule>
  </conditionalFormatting>
  <conditionalFormatting sqref="G44:AJ44">
    <cfRule type="expression" dxfId="699" priority="1497" stopIfTrue="1">
      <formula>"&gt;1" ="&lt;8"</formula>
    </cfRule>
  </conditionalFormatting>
  <conditionalFormatting sqref="G43:AJ43">
    <cfRule type="expression" dxfId="698" priority="1496" stopIfTrue="1">
      <formula>"&gt;1" ="&lt;8"</formula>
    </cfRule>
  </conditionalFormatting>
  <conditionalFormatting sqref="G43:AJ43">
    <cfRule type="expression" dxfId="697" priority="1495" stopIfTrue="1">
      <formula>"&gt;1" ="&lt;8"</formula>
    </cfRule>
  </conditionalFormatting>
  <conditionalFormatting sqref="F45">
    <cfRule type="expression" dxfId="696" priority="1494" stopIfTrue="1">
      <formula>"&gt;1" ="&lt;8"</formula>
    </cfRule>
  </conditionalFormatting>
  <conditionalFormatting sqref="F45:AJ45">
    <cfRule type="notContainsBlanks" dxfId="695" priority="1493" stopIfTrue="1">
      <formula>LEN(TRIM(F45))&gt;0</formula>
    </cfRule>
  </conditionalFormatting>
  <conditionalFormatting sqref="F45">
    <cfRule type="expression" dxfId="694" priority="1492" stopIfTrue="1">
      <formula>"&gt;1" ="&lt;8"</formula>
    </cfRule>
  </conditionalFormatting>
  <conditionalFormatting sqref="F45:AJ45">
    <cfRule type="expression" dxfId="693" priority="1491">
      <formula>COUNTIF(F39,"&gt;4")</formula>
    </cfRule>
  </conditionalFormatting>
  <conditionalFormatting sqref="G45:AJ45">
    <cfRule type="expression" dxfId="692" priority="1490" stopIfTrue="1">
      <formula>"&gt;1" ="&lt;8"</formula>
    </cfRule>
  </conditionalFormatting>
  <conditionalFormatting sqref="G45:AJ45">
    <cfRule type="expression" dxfId="691" priority="1489" stopIfTrue="1">
      <formula>"&gt;1" ="&lt;8"</formula>
    </cfRule>
  </conditionalFormatting>
  <conditionalFormatting sqref="G40:AJ40">
    <cfRule type="expression" dxfId="690" priority="1488" stopIfTrue="1">
      <formula>"&gt;1" ="&lt;8"</formula>
    </cfRule>
  </conditionalFormatting>
  <conditionalFormatting sqref="G40:AJ40">
    <cfRule type="expression" dxfId="689" priority="1487" stopIfTrue="1">
      <formula>"&gt;1" ="&lt;8"</formula>
    </cfRule>
  </conditionalFormatting>
  <conditionalFormatting sqref="F41">
    <cfRule type="expression" dxfId="688" priority="1486" stopIfTrue="1">
      <formula>"&gt;1" ="&lt;8"</formula>
    </cfRule>
  </conditionalFormatting>
  <conditionalFormatting sqref="G41:AJ41">
    <cfRule type="expression" dxfId="687" priority="1485" stopIfTrue="1">
      <formula>"&gt;1" ="&lt;8"</formula>
    </cfRule>
  </conditionalFormatting>
  <conditionalFormatting sqref="F41:AJ41">
    <cfRule type="notContainsBlanks" dxfId="686" priority="1484" stopIfTrue="1">
      <formula>LEN(TRIM(F41))&gt;0</formula>
    </cfRule>
  </conditionalFormatting>
  <conditionalFormatting sqref="F41">
    <cfRule type="expression" dxfId="685" priority="1483" stopIfTrue="1">
      <formula>"&gt;1" ="&lt;8"</formula>
    </cfRule>
  </conditionalFormatting>
  <conditionalFormatting sqref="G41:AJ41">
    <cfRule type="expression" dxfId="684" priority="1482" stopIfTrue="1">
      <formula>"&gt;1" ="&lt;8"</formula>
    </cfRule>
  </conditionalFormatting>
  <conditionalFormatting sqref="G41:AJ41">
    <cfRule type="expression" dxfId="683" priority="1481" stopIfTrue="1">
      <formula>"&gt;1" ="&lt;8"</formula>
    </cfRule>
  </conditionalFormatting>
  <conditionalFormatting sqref="G42:AJ42">
    <cfRule type="expression" dxfId="682" priority="1480" stopIfTrue="1">
      <formula>"&gt;1" ="&lt;8"</formula>
    </cfRule>
  </conditionalFormatting>
  <conditionalFormatting sqref="G42:AJ42">
    <cfRule type="expression" dxfId="681" priority="1479" stopIfTrue="1">
      <formula>"&gt;1" ="&lt;8"</formula>
    </cfRule>
  </conditionalFormatting>
  <conditionalFormatting sqref="G43:AJ43">
    <cfRule type="expression" dxfId="680" priority="1478" stopIfTrue="1">
      <formula>"&gt;1" ="&lt;8"</formula>
    </cfRule>
  </conditionalFormatting>
  <conditionalFormatting sqref="G43:AJ43">
    <cfRule type="expression" dxfId="679" priority="1477" stopIfTrue="1">
      <formula>"&gt;1" ="&lt;8"</formula>
    </cfRule>
  </conditionalFormatting>
  <conditionalFormatting sqref="G44:AJ44">
    <cfRule type="expression" dxfId="678" priority="1476" stopIfTrue="1">
      <formula>"&gt;1" ="&lt;8"</formula>
    </cfRule>
  </conditionalFormatting>
  <conditionalFormatting sqref="G44:AJ44">
    <cfRule type="expression" dxfId="677" priority="1475" stopIfTrue="1">
      <formula>"&gt;1" ="&lt;8"</formula>
    </cfRule>
  </conditionalFormatting>
  <conditionalFormatting sqref="G45:AJ45">
    <cfRule type="expression" dxfId="676" priority="1474" stopIfTrue="1">
      <formula>"&gt;1" ="&lt;8"</formula>
    </cfRule>
  </conditionalFormatting>
  <conditionalFormatting sqref="G45:AJ45">
    <cfRule type="expression" dxfId="675" priority="1473" stopIfTrue="1">
      <formula>"&gt;1" ="&lt;8"</formula>
    </cfRule>
  </conditionalFormatting>
  <conditionalFormatting sqref="F62">
    <cfRule type="expression" dxfId="674" priority="1472" stopIfTrue="1">
      <formula>"&gt;1" ="&lt;8"</formula>
    </cfRule>
  </conditionalFormatting>
  <conditionalFormatting sqref="G62:AJ62">
    <cfRule type="expression" dxfId="673" priority="1471" stopIfTrue="1">
      <formula>"&gt;1" ="&lt;8"</formula>
    </cfRule>
  </conditionalFormatting>
  <conditionalFormatting sqref="F62:AJ62">
    <cfRule type="notContainsBlanks" dxfId="672" priority="1470" stopIfTrue="1">
      <formula>LEN(TRIM(F62))&gt;0</formula>
    </cfRule>
  </conditionalFormatting>
  <conditionalFormatting sqref="F62">
    <cfRule type="expression" dxfId="671" priority="1469" stopIfTrue="1">
      <formula>"&gt;1" ="&lt;8"</formula>
    </cfRule>
  </conditionalFormatting>
  <conditionalFormatting sqref="F64:F66">
    <cfRule type="expression" dxfId="670" priority="1468" stopIfTrue="1">
      <formula>"&gt;1" ="&lt;8"</formula>
    </cfRule>
  </conditionalFormatting>
  <conditionalFormatting sqref="F64:AJ66">
    <cfRule type="notContainsBlanks" dxfId="669" priority="1467" stopIfTrue="1">
      <formula>LEN(TRIM(F64))&gt;0</formula>
    </cfRule>
  </conditionalFormatting>
  <conditionalFormatting sqref="F64:F66">
    <cfRule type="expression" dxfId="668" priority="1466" stopIfTrue="1">
      <formula>"&gt;1" ="&lt;8"</formula>
    </cfRule>
  </conditionalFormatting>
  <conditionalFormatting sqref="G66:AJ66">
    <cfRule type="expression" dxfId="667" priority="1465" stopIfTrue="1">
      <formula>"&gt;1" ="&lt;8"</formula>
    </cfRule>
  </conditionalFormatting>
  <conditionalFormatting sqref="G66:AJ66">
    <cfRule type="expression" dxfId="666" priority="1464" stopIfTrue="1">
      <formula>"&gt;1" ="&lt;8"</formula>
    </cfRule>
  </conditionalFormatting>
  <conditionalFormatting sqref="G65:AJ65">
    <cfRule type="expression" dxfId="665" priority="1463" stopIfTrue="1">
      <formula>"&gt;1" ="&lt;8"</formula>
    </cfRule>
  </conditionalFormatting>
  <conditionalFormatting sqref="G65:AJ65">
    <cfRule type="expression" dxfId="664" priority="1462" stopIfTrue="1">
      <formula>"&gt;1" ="&lt;8"</formula>
    </cfRule>
  </conditionalFormatting>
  <conditionalFormatting sqref="F67">
    <cfRule type="expression" dxfId="663" priority="1461" stopIfTrue="1">
      <formula>"&gt;1" ="&lt;8"</formula>
    </cfRule>
  </conditionalFormatting>
  <conditionalFormatting sqref="F67:AJ67">
    <cfRule type="notContainsBlanks" dxfId="662" priority="1460" stopIfTrue="1">
      <formula>LEN(TRIM(F67))&gt;0</formula>
    </cfRule>
  </conditionalFormatting>
  <conditionalFormatting sqref="F67">
    <cfRule type="expression" dxfId="661" priority="1459" stopIfTrue="1">
      <formula>"&gt;1" ="&lt;8"</formula>
    </cfRule>
  </conditionalFormatting>
  <conditionalFormatting sqref="F67:AJ67">
    <cfRule type="expression" dxfId="660" priority="1458">
      <formula>COUNTIF(F61,"&gt;4")</formula>
    </cfRule>
  </conditionalFormatting>
  <conditionalFormatting sqref="G67:AJ67">
    <cfRule type="expression" dxfId="659" priority="1457" stopIfTrue="1">
      <formula>"&gt;1" ="&lt;8"</formula>
    </cfRule>
  </conditionalFormatting>
  <conditionalFormatting sqref="G67:AJ67">
    <cfRule type="expression" dxfId="658" priority="1456" stopIfTrue="1">
      <formula>"&gt;1" ="&lt;8"</formula>
    </cfRule>
  </conditionalFormatting>
  <conditionalFormatting sqref="G62:AJ62">
    <cfRule type="expression" dxfId="657" priority="1455" stopIfTrue="1">
      <formula>"&gt;1" ="&lt;8"</formula>
    </cfRule>
  </conditionalFormatting>
  <conditionalFormatting sqref="G62:AJ62">
    <cfRule type="expression" dxfId="656" priority="1454" stopIfTrue="1">
      <formula>"&gt;1" ="&lt;8"</formula>
    </cfRule>
  </conditionalFormatting>
  <conditionalFormatting sqref="F63">
    <cfRule type="expression" dxfId="655" priority="1453" stopIfTrue="1">
      <formula>"&gt;1" ="&lt;8"</formula>
    </cfRule>
  </conditionalFormatting>
  <conditionalFormatting sqref="G63:AJ63">
    <cfRule type="expression" dxfId="654" priority="1452" stopIfTrue="1">
      <formula>"&gt;1" ="&lt;8"</formula>
    </cfRule>
  </conditionalFormatting>
  <conditionalFormatting sqref="F63:AJ63">
    <cfRule type="notContainsBlanks" dxfId="653" priority="1451" stopIfTrue="1">
      <formula>LEN(TRIM(F63))&gt;0</formula>
    </cfRule>
  </conditionalFormatting>
  <conditionalFormatting sqref="F63">
    <cfRule type="expression" dxfId="652" priority="1450" stopIfTrue="1">
      <formula>"&gt;1" ="&lt;8"</formula>
    </cfRule>
  </conditionalFormatting>
  <conditionalFormatting sqref="G63:AJ63">
    <cfRule type="expression" dxfId="651" priority="1449" stopIfTrue="1">
      <formula>"&gt;1" ="&lt;8"</formula>
    </cfRule>
  </conditionalFormatting>
  <conditionalFormatting sqref="G63:AJ63">
    <cfRule type="expression" dxfId="650" priority="1448" stopIfTrue="1">
      <formula>"&gt;1" ="&lt;8"</formula>
    </cfRule>
  </conditionalFormatting>
  <conditionalFormatting sqref="G64:AJ64">
    <cfRule type="expression" dxfId="649" priority="1447" stopIfTrue="1">
      <formula>"&gt;1" ="&lt;8"</formula>
    </cfRule>
  </conditionalFormatting>
  <conditionalFormatting sqref="G64:AJ64">
    <cfRule type="expression" dxfId="648" priority="1446" stopIfTrue="1">
      <formula>"&gt;1" ="&lt;8"</formula>
    </cfRule>
  </conditionalFormatting>
  <conditionalFormatting sqref="G65:AJ65">
    <cfRule type="expression" dxfId="647" priority="1445" stopIfTrue="1">
      <formula>"&gt;1" ="&lt;8"</formula>
    </cfRule>
  </conditionalFormatting>
  <conditionalFormatting sqref="G65:AJ65">
    <cfRule type="expression" dxfId="646" priority="1444" stopIfTrue="1">
      <formula>"&gt;1" ="&lt;8"</formula>
    </cfRule>
  </conditionalFormatting>
  <conditionalFormatting sqref="G66:AJ66">
    <cfRule type="expression" dxfId="645" priority="1443" stopIfTrue="1">
      <formula>"&gt;1" ="&lt;8"</formula>
    </cfRule>
  </conditionalFormatting>
  <conditionalFormatting sqref="G66:AJ66">
    <cfRule type="expression" dxfId="644" priority="1442" stopIfTrue="1">
      <formula>"&gt;1" ="&lt;8"</formula>
    </cfRule>
  </conditionalFormatting>
  <conditionalFormatting sqref="G67:AJ67">
    <cfRule type="expression" dxfId="643" priority="1441" stopIfTrue="1">
      <formula>"&gt;1" ="&lt;8"</formula>
    </cfRule>
  </conditionalFormatting>
  <conditionalFormatting sqref="G67:AJ67">
    <cfRule type="expression" dxfId="642" priority="1440" stopIfTrue="1">
      <formula>"&gt;1" ="&lt;8"</formula>
    </cfRule>
  </conditionalFormatting>
  <conditionalFormatting sqref="G4:AJ4">
    <cfRule type="expression" dxfId="641" priority="1416" stopIfTrue="1">
      <formula>#REF!="áno"</formula>
    </cfRule>
    <cfRule type="containsText" dxfId="640" priority="1417" stopIfTrue="1" operator="containsText" text="po">
      <formula>NOT(ISERROR(SEARCH("po",G4)))</formula>
    </cfRule>
    <cfRule type="containsText" dxfId="639" priority="1418" stopIfTrue="1" operator="containsText" text="ut">
      <formula>NOT(ISERROR(SEARCH("ut",G4)))</formula>
    </cfRule>
    <cfRule type="containsText" dxfId="638" priority="1419" stopIfTrue="1" operator="containsText" text="st">
      <formula>NOT(ISERROR(SEARCH("st",G4)))</formula>
    </cfRule>
    <cfRule type="containsText" dxfId="637" priority="1420" stopIfTrue="1" operator="containsText" text="št">
      <formula>NOT(ISERROR(SEARCH("št",G4)))</formula>
    </cfRule>
    <cfRule type="containsText" dxfId="636" priority="1421" stopIfTrue="1" operator="containsText" text="pi">
      <formula>NOT(ISERROR(SEARCH("pi",G4)))</formula>
    </cfRule>
  </conditionalFormatting>
  <conditionalFormatting sqref="G4:AJ4">
    <cfRule type="containsText" dxfId="635" priority="1422" stopIfTrue="1" operator="containsText" text="so">
      <formula>NOT(ISERROR(SEARCH("so",G4)))</formula>
    </cfRule>
    <cfRule type="containsText" dxfId="634" priority="1423" stopIfTrue="1" operator="containsText" text="ne">
      <formula>NOT(ISERROR(SEARCH("ne",G4)))</formula>
    </cfRule>
  </conditionalFormatting>
  <conditionalFormatting sqref="G26:AJ26">
    <cfRule type="expression" dxfId="633" priority="1409" stopIfTrue="1">
      <formula>#REF!="áno"</formula>
    </cfRule>
    <cfRule type="containsText" dxfId="632" priority="1410" stopIfTrue="1" operator="containsText" text="pi">
      <formula>NOT(ISERROR(SEARCH("pi",G26)))</formula>
    </cfRule>
    <cfRule type="containsText" dxfId="631" priority="1411" stopIfTrue="1" operator="containsText" text="št">
      <formula>NOT(ISERROR(SEARCH("št",G26)))</formula>
    </cfRule>
    <cfRule type="containsText" dxfId="630" priority="1412" stopIfTrue="1" operator="containsText" text="st">
      <formula>NOT(ISERROR(SEARCH("st",G26)))</formula>
    </cfRule>
    <cfRule type="containsText" dxfId="629" priority="1413" stopIfTrue="1" operator="containsText" text="ut">
      <formula>NOT(ISERROR(SEARCH("ut",G26)))</formula>
    </cfRule>
    <cfRule type="containsText" dxfId="628" priority="1414" stopIfTrue="1" operator="containsText" text="po">
      <formula>NOT(ISERROR(SEARCH("po",G26)))</formula>
    </cfRule>
  </conditionalFormatting>
  <conditionalFormatting sqref="G26:AJ26">
    <cfRule type="containsText" dxfId="627" priority="1407" stopIfTrue="1" operator="containsText" text="so">
      <formula>NOT(ISERROR(SEARCH("so",G26)))</formula>
    </cfRule>
    <cfRule type="containsText" dxfId="626" priority="1408" stopIfTrue="1" operator="containsText" text="ne">
      <formula>NOT(ISERROR(SEARCH("ne",G26)))</formula>
    </cfRule>
  </conditionalFormatting>
  <conditionalFormatting sqref="G48:AJ48">
    <cfRule type="expression" dxfId="625" priority="1400" stopIfTrue="1">
      <formula>#REF!="áno"</formula>
    </cfRule>
    <cfRule type="containsText" dxfId="624" priority="1401" stopIfTrue="1" operator="containsText" text="pi">
      <formula>NOT(ISERROR(SEARCH("pi",G48)))</formula>
    </cfRule>
    <cfRule type="containsText" dxfId="623" priority="1402" stopIfTrue="1" operator="containsText" text="št">
      <formula>NOT(ISERROR(SEARCH("št",G48)))</formula>
    </cfRule>
    <cfRule type="containsText" dxfId="622" priority="1403" stopIfTrue="1" operator="containsText" text="st">
      <formula>NOT(ISERROR(SEARCH("st",G48)))</formula>
    </cfRule>
    <cfRule type="containsText" dxfId="621" priority="1404" stopIfTrue="1" operator="containsText" text="ut">
      <formula>NOT(ISERROR(SEARCH("ut",G48)))</formula>
    </cfRule>
    <cfRule type="containsText" dxfId="620" priority="1405" stopIfTrue="1" operator="containsText" text="po">
      <formula>NOT(ISERROR(SEARCH("po",G48)))</formula>
    </cfRule>
  </conditionalFormatting>
  <conditionalFormatting sqref="G48:AJ48">
    <cfRule type="containsText" dxfId="619" priority="1398" stopIfTrue="1" operator="containsText" text="so">
      <formula>NOT(ISERROR(SEARCH("so",G48)))</formula>
    </cfRule>
    <cfRule type="containsText" dxfId="618" priority="1399" stopIfTrue="1" operator="containsText" text="ne">
      <formula>NOT(ISERROR(SEARCH("ne",G48)))</formula>
    </cfRule>
  </conditionalFormatting>
  <conditionalFormatting sqref="G11:AJ11">
    <cfRule type="cellIs" dxfId="617" priority="1396" stopIfTrue="1" operator="greaterThan">
      <formula>$V$3</formula>
    </cfRule>
  </conditionalFormatting>
  <conditionalFormatting sqref="F12:H12">
    <cfRule type="expression" dxfId="616" priority="1226" stopIfTrue="1">
      <formula>"&gt;1" ="&lt;8"</formula>
    </cfRule>
  </conditionalFormatting>
  <conditionalFormatting sqref="F13">
    <cfRule type="expression" dxfId="615" priority="1225" stopIfTrue="1">
      <formula>"&gt;1" ="&lt;8"</formula>
    </cfRule>
  </conditionalFormatting>
  <conditionalFormatting sqref="F14">
    <cfRule type="expression" dxfId="614" priority="1224" stopIfTrue="1">
      <formula>"&gt;1" ="&lt;8"</formula>
    </cfRule>
  </conditionalFormatting>
  <conditionalFormatting sqref="G12:H14">
    <cfRule type="expression" dxfId="613" priority="1223" stopIfTrue="1">
      <formula>"&gt;1" ="&lt;8"</formula>
    </cfRule>
  </conditionalFormatting>
  <conditionalFormatting sqref="G13:H14">
    <cfRule type="expression" dxfId="612" priority="1222" stopIfTrue="1">
      <formula>"&gt;1" ="&lt;8"</formula>
    </cfRule>
  </conditionalFormatting>
  <conditionalFormatting sqref="F12:H14">
    <cfRule type="notContainsBlanks" dxfId="611" priority="1221" stopIfTrue="1">
      <formula>LEN(TRIM(F12))&gt;0</formula>
    </cfRule>
  </conditionalFormatting>
  <conditionalFormatting sqref="F13:F14">
    <cfRule type="expression" dxfId="610" priority="1220" stopIfTrue="1">
      <formula>"&gt;1" ="&lt;8"</formula>
    </cfRule>
  </conditionalFormatting>
  <conditionalFormatting sqref="G13:H14">
    <cfRule type="expression" dxfId="609" priority="1219" stopIfTrue="1">
      <formula>"&gt;1" ="&lt;8"</formula>
    </cfRule>
  </conditionalFormatting>
  <conditionalFormatting sqref="F13">
    <cfRule type="expression" dxfId="608" priority="1218" stopIfTrue="1">
      <formula>"&gt;1" ="&lt;8"</formula>
    </cfRule>
  </conditionalFormatting>
  <conditionalFormatting sqref="G13:H13">
    <cfRule type="expression" dxfId="607" priority="1217" stopIfTrue="1">
      <formula>"&gt;1" ="&lt;8"</formula>
    </cfRule>
  </conditionalFormatting>
  <conditionalFormatting sqref="F14">
    <cfRule type="expression" dxfId="606" priority="1216" stopIfTrue="1">
      <formula>"&gt;1" ="&lt;8"</formula>
    </cfRule>
  </conditionalFormatting>
  <conditionalFormatting sqref="G14:H14">
    <cfRule type="expression" dxfId="605" priority="1215" stopIfTrue="1">
      <formula>"&gt;1" ="&lt;8"</formula>
    </cfRule>
  </conditionalFormatting>
  <conditionalFormatting sqref="G13:H13">
    <cfRule type="expression" dxfId="604" priority="1214" stopIfTrue="1">
      <formula>"&gt;1" ="&lt;8"</formula>
    </cfRule>
  </conditionalFormatting>
  <conditionalFormatting sqref="G14:H14">
    <cfRule type="expression" dxfId="603" priority="1213" stopIfTrue="1">
      <formula>"&gt;1" ="&lt;8"</formula>
    </cfRule>
  </conditionalFormatting>
  <conditionalFormatting sqref="G12">
    <cfRule type="expression" dxfId="602" priority="1211" stopIfTrue="1">
      <formula>"&gt;1" ="&lt;8"</formula>
    </cfRule>
  </conditionalFormatting>
  <conditionalFormatting sqref="H12:H14">
    <cfRule type="expression" dxfId="601" priority="1209" stopIfTrue="1">
      <formula>"&gt;1" ="&lt;8"</formula>
    </cfRule>
  </conditionalFormatting>
  <conditionalFormatting sqref="F13:H14">
    <cfRule type="expression" dxfId="600" priority="1207" stopIfTrue="1">
      <formula>"&gt;1" ="&lt;8"</formula>
    </cfRule>
  </conditionalFormatting>
  <conditionalFormatting sqref="G13:G14">
    <cfRule type="expression" dxfId="599" priority="1205" stopIfTrue="1">
      <formula>"&gt;1" ="&lt;8"</formula>
    </cfRule>
  </conditionalFormatting>
  <conditionalFormatting sqref="H12">
    <cfRule type="expression" dxfId="598" priority="1201" stopIfTrue="1">
      <formula>"&gt;1" ="&lt;8"</formula>
    </cfRule>
  </conditionalFormatting>
  <conditionalFormatting sqref="F13:H14">
    <cfRule type="expression" dxfId="597" priority="1198" stopIfTrue="1">
      <formula>"&gt;1" ="&lt;8"</formula>
    </cfRule>
  </conditionalFormatting>
  <conditionalFormatting sqref="G13:G14">
    <cfRule type="expression" dxfId="596" priority="1196" stopIfTrue="1">
      <formula>"&gt;1" ="&lt;8"</formula>
    </cfRule>
  </conditionalFormatting>
  <conditionalFormatting sqref="H13:H14">
    <cfRule type="expression" dxfId="595" priority="1192" stopIfTrue="1">
      <formula>"&gt;1" ="&lt;8"</formula>
    </cfRule>
  </conditionalFormatting>
  <conditionalFormatting sqref="H12">
    <cfRule type="expression" dxfId="594" priority="1189" stopIfTrue="1">
      <formula>"&gt;1" ="&lt;8"</formula>
    </cfRule>
  </conditionalFormatting>
  <conditionalFormatting sqref="H13">
    <cfRule type="expression" dxfId="593" priority="1186" stopIfTrue="1">
      <formula>"&gt;1" ="&lt;8"</formula>
    </cfRule>
  </conditionalFormatting>
  <conditionalFormatting sqref="H13">
    <cfRule type="expression" dxfId="592" priority="1184" stopIfTrue="1">
      <formula>"&gt;1" ="&lt;8"</formula>
    </cfRule>
  </conditionalFormatting>
  <conditionalFormatting sqref="H14">
    <cfRule type="expression" dxfId="591" priority="1181" stopIfTrue="1">
      <formula>"&gt;1" ="&lt;8"</formula>
    </cfRule>
  </conditionalFormatting>
  <conditionalFormatting sqref="H14">
    <cfRule type="expression" dxfId="590" priority="1179" stopIfTrue="1">
      <formula>"&gt;1" ="&lt;8"</formula>
    </cfRule>
  </conditionalFormatting>
  <conditionalFormatting sqref="F13:H14">
    <cfRule type="expression" dxfId="589" priority="1174" stopIfTrue="1">
      <formula>"&gt;1" ="&lt;8"</formula>
    </cfRule>
  </conditionalFormatting>
  <conditionalFormatting sqref="F13:H14">
    <cfRule type="expression" dxfId="588" priority="1171" stopIfTrue="1">
      <formula>"&gt;1" ="&lt;8"</formula>
    </cfRule>
  </conditionalFormatting>
  <conditionalFormatting sqref="AM38">
    <cfRule type="cellIs" dxfId="587" priority="869" stopIfTrue="1" operator="greaterThan">
      <formula>$AA$3</formula>
    </cfRule>
    <cfRule type="notContainsBlanks" dxfId="586" priority="870">
      <formula>LEN(TRIM(AM38))&gt;0</formula>
    </cfRule>
  </conditionalFormatting>
  <conditionalFormatting sqref="AM60">
    <cfRule type="cellIs" dxfId="585" priority="867" stopIfTrue="1" operator="greaterThan">
      <formula>$AA$3</formula>
    </cfRule>
    <cfRule type="notContainsBlanks" dxfId="584" priority="868">
      <formula>LEN(TRIM(AM60))&gt;0</formula>
    </cfRule>
  </conditionalFormatting>
  <conditionalFormatting sqref="F33">
    <cfRule type="cellIs" dxfId="583" priority="865" stopIfTrue="1" operator="greaterThan">
      <formula>$V$25</formula>
    </cfRule>
  </conditionalFormatting>
  <conditionalFormatting sqref="F55">
    <cfRule type="cellIs" dxfId="582" priority="863" stopIfTrue="1" operator="greaterThan">
      <formula>$V$47</formula>
    </cfRule>
  </conditionalFormatting>
  <conditionalFormatting sqref="I15:AJ15">
    <cfRule type="expression" dxfId="581" priority="861" stopIfTrue="1">
      <formula>"&gt;1" ="&lt;8"</formula>
    </cfRule>
  </conditionalFormatting>
  <conditionalFormatting sqref="I15:AJ15">
    <cfRule type="notContainsBlanks" dxfId="580" priority="860" stopIfTrue="1">
      <formula>LEN(TRIM(I15))&gt;0</formula>
    </cfRule>
  </conditionalFormatting>
  <conditionalFormatting sqref="I15:AJ15">
    <cfRule type="expression" dxfId="579" priority="859" stopIfTrue="1">
      <formula>"&gt;1" ="&lt;8"</formula>
    </cfRule>
  </conditionalFormatting>
  <conditionalFormatting sqref="I15:AJ15">
    <cfRule type="expression" dxfId="578" priority="858" stopIfTrue="1">
      <formula>"&gt;1" ="&lt;8"</formula>
    </cfRule>
  </conditionalFormatting>
  <conditionalFormatting sqref="I15:AJ15">
    <cfRule type="expression" dxfId="577" priority="857" stopIfTrue="1">
      <formula>"&gt;1" ="&lt;8"</formula>
    </cfRule>
  </conditionalFormatting>
  <conditionalFormatting sqref="I12:AJ12">
    <cfRule type="expression" dxfId="576" priority="856" stopIfTrue="1">
      <formula>"&gt;1" ="&lt;8"</formula>
    </cfRule>
  </conditionalFormatting>
  <conditionalFormatting sqref="I12:AJ14">
    <cfRule type="expression" dxfId="575" priority="855" stopIfTrue="1">
      <formula>"&gt;1" ="&lt;8"</formula>
    </cfRule>
  </conditionalFormatting>
  <conditionalFormatting sqref="I13:AJ14">
    <cfRule type="expression" dxfId="574" priority="854" stopIfTrue="1">
      <formula>"&gt;1" ="&lt;8"</formula>
    </cfRule>
  </conditionalFormatting>
  <conditionalFormatting sqref="I12:AJ14">
    <cfRule type="notContainsBlanks" dxfId="573" priority="853" stopIfTrue="1">
      <formula>LEN(TRIM(I12))&gt;0</formula>
    </cfRule>
  </conditionalFormatting>
  <conditionalFormatting sqref="I13:AJ14">
    <cfRule type="expression" dxfId="572" priority="852" stopIfTrue="1">
      <formula>"&gt;1" ="&lt;8"</formula>
    </cfRule>
  </conditionalFormatting>
  <conditionalFormatting sqref="I13:AJ13">
    <cfRule type="expression" dxfId="571" priority="851" stopIfTrue="1">
      <formula>"&gt;1" ="&lt;8"</formula>
    </cfRule>
  </conditionalFormatting>
  <conditionalFormatting sqref="I14:AJ14">
    <cfRule type="expression" dxfId="570" priority="850" stopIfTrue="1">
      <formula>"&gt;1" ="&lt;8"</formula>
    </cfRule>
  </conditionalFormatting>
  <conditionalFormatting sqref="I13:AJ13">
    <cfRule type="expression" dxfId="569" priority="849" stopIfTrue="1">
      <formula>"&gt;1" ="&lt;8"</formula>
    </cfRule>
  </conditionalFormatting>
  <conditionalFormatting sqref="I14:AJ14">
    <cfRule type="expression" dxfId="568" priority="848" stopIfTrue="1">
      <formula>"&gt;1" ="&lt;8"</formula>
    </cfRule>
  </conditionalFormatting>
  <conditionalFormatting sqref="I12:AJ14">
    <cfRule type="expression" dxfId="567" priority="846" stopIfTrue="1">
      <formula>"&gt;1" ="&lt;8"</formula>
    </cfRule>
  </conditionalFormatting>
  <conditionalFormatting sqref="I13:AJ14">
    <cfRule type="expression" dxfId="566" priority="844" stopIfTrue="1">
      <formula>"&gt;1" ="&lt;8"</formula>
    </cfRule>
  </conditionalFormatting>
  <conditionalFormatting sqref="I12:AJ12">
    <cfRule type="expression" dxfId="565" priority="842" stopIfTrue="1">
      <formula>"&gt;1" ="&lt;8"</formula>
    </cfRule>
  </conditionalFormatting>
  <conditionalFormatting sqref="I13:AJ14">
    <cfRule type="expression" dxfId="564" priority="839" stopIfTrue="1">
      <formula>"&gt;1" ="&lt;8"</formula>
    </cfRule>
  </conditionalFormatting>
  <conditionalFormatting sqref="I13:AJ14">
    <cfRule type="expression" dxfId="563" priority="837" stopIfTrue="1">
      <formula>"&gt;1" ="&lt;8"</formula>
    </cfRule>
  </conditionalFormatting>
  <conditionalFormatting sqref="I12:AJ12">
    <cfRule type="expression" dxfId="562" priority="834" stopIfTrue="1">
      <formula>"&gt;1" ="&lt;8"</formula>
    </cfRule>
  </conditionalFormatting>
  <conditionalFormatting sqref="I13:AJ13">
    <cfRule type="expression" dxfId="561" priority="831" stopIfTrue="1">
      <formula>"&gt;1" ="&lt;8"</formula>
    </cfRule>
  </conditionalFormatting>
  <conditionalFormatting sqref="I13:AJ13">
    <cfRule type="expression" dxfId="560" priority="829" stopIfTrue="1">
      <formula>"&gt;1" ="&lt;8"</formula>
    </cfRule>
  </conditionalFormatting>
  <conditionalFormatting sqref="I14:AJ14">
    <cfRule type="expression" dxfId="559" priority="826" stopIfTrue="1">
      <formula>"&gt;1" ="&lt;8"</formula>
    </cfRule>
  </conditionalFormatting>
  <conditionalFormatting sqref="I14:AJ14">
    <cfRule type="expression" dxfId="558" priority="824" stopIfTrue="1">
      <formula>"&gt;1" ="&lt;8"</formula>
    </cfRule>
  </conditionalFormatting>
  <conditionalFormatting sqref="I13:AJ14">
    <cfRule type="expression" dxfId="557" priority="820" stopIfTrue="1">
      <formula>"&gt;1" ="&lt;8"</formula>
    </cfRule>
  </conditionalFormatting>
  <conditionalFormatting sqref="I13:AJ14">
    <cfRule type="expression" dxfId="556" priority="817" stopIfTrue="1">
      <formula>"&gt;1" ="&lt;8"</formula>
    </cfRule>
  </conditionalFormatting>
  <conditionalFormatting sqref="F37">
    <cfRule type="expression" dxfId="555" priority="730" stopIfTrue="1">
      <formula>"&gt;1" ="&lt;8"</formula>
    </cfRule>
  </conditionalFormatting>
  <conditionalFormatting sqref="G37:H37">
    <cfRule type="expression" dxfId="554" priority="729" stopIfTrue="1">
      <formula>"&gt;1" ="&lt;8"</formula>
    </cfRule>
  </conditionalFormatting>
  <conditionalFormatting sqref="F37:H37">
    <cfRule type="notContainsBlanks" dxfId="553" priority="728" stopIfTrue="1">
      <formula>LEN(TRIM(F37))&gt;0</formula>
    </cfRule>
  </conditionalFormatting>
  <conditionalFormatting sqref="F37">
    <cfRule type="expression" dxfId="552" priority="727" stopIfTrue="1">
      <formula>"&gt;1" ="&lt;8"</formula>
    </cfRule>
  </conditionalFormatting>
  <conditionalFormatting sqref="G37:H37">
    <cfRule type="expression" dxfId="551" priority="726" stopIfTrue="1">
      <formula>"&gt;1" ="&lt;8"</formula>
    </cfRule>
  </conditionalFormatting>
  <conditionalFormatting sqref="G37:H37">
    <cfRule type="expression" dxfId="550" priority="725" stopIfTrue="1">
      <formula>"&gt;1" ="&lt;8"</formula>
    </cfRule>
  </conditionalFormatting>
  <conditionalFormatting sqref="G37:H37">
    <cfRule type="expression" dxfId="549" priority="724" stopIfTrue="1">
      <formula>"&gt;1" ="&lt;8"</formula>
    </cfRule>
  </conditionalFormatting>
  <conditionalFormatting sqref="F34:H34">
    <cfRule type="expression" dxfId="548" priority="723" stopIfTrue="1">
      <formula>"&gt;1" ="&lt;8"</formula>
    </cfRule>
  </conditionalFormatting>
  <conditionalFormatting sqref="F35">
    <cfRule type="expression" dxfId="547" priority="722" stopIfTrue="1">
      <formula>"&gt;1" ="&lt;8"</formula>
    </cfRule>
  </conditionalFormatting>
  <conditionalFormatting sqref="F36">
    <cfRule type="expression" dxfId="546" priority="721" stopIfTrue="1">
      <formula>"&gt;1" ="&lt;8"</formula>
    </cfRule>
  </conditionalFormatting>
  <conditionalFormatting sqref="G34:H36">
    <cfRule type="expression" dxfId="545" priority="720" stopIfTrue="1">
      <formula>"&gt;1" ="&lt;8"</formula>
    </cfRule>
  </conditionalFormatting>
  <conditionalFormatting sqref="G35:H36">
    <cfRule type="expression" dxfId="544" priority="719" stopIfTrue="1">
      <formula>"&gt;1" ="&lt;8"</formula>
    </cfRule>
  </conditionalFormatting>
  <conditionalFormatting sqref="F34:H36">
    <cfRule type="notContainsBlanks" dxfId="543" priority="718" stopIfTrue="1">
      <formula>LEN(TRIM(F34))&gt;0</formula>
    </cfRule>
  </conditionalFormatting>
  <conditionalFormatting sqref="F35:F36">
    <cfRule type="expression" dxfId="542" priority="717" stopIfTrue="1">
      <formula>"&gt;1" ="&lt;8"</formula>
    </cfRule>
  </conditionalFormatting>
  <conditionalFormatting sqref="G35:H36">
    <cfRule type="expression" dxfId="541" priority="716" stopIfTrue="1">
      <formula>"&gt;1" ="&lt;8"</formula>
    </cfRule>
  </conditionalFormatting>
  <conditionalFormatting sqref="F35">
    <cfRule type="expression" dxfId="540" priority="715" stopIfTrue="1">
      <formula>"&gt;1" ="&lt;8"</formula>
    </cfRule>
  </conditionalFormatting>
  <conditionalFormatting sqref="G35:H35">
    <cfRule type="expression" dxfId="539" priority="714" stopIfTrue="1">
      <formula>"&gt;1" ="&lt;8"</formula>
    </cfRule>
  </conditionalFormatting>
  <conditionalFormatting sqref="F36">
    <cfRule type="expression" dxfId="538" priority="713" stopIfTrue="1">
      <formula>"&gt;1" ="&lt;8"</formula>
    </cfRule>
  </conditionalFormatting>
  <conditionalFormatting sqref="G36:H36">
    <cfRule type="expression" dxfId="537" priority="712" stopIfTrue="1">
      <formula>"&gt;1" ="&lt;8"</formula>
    </cfRule>
  </conditionalFormatting>
  <conditionalFormatting sqref="G35:H35">
    <cfRule type="expression" dxfId="536" priority="711" stopIfTrue="1">
      <formula>"&gt;1" ="&lt;8"</formula>
    </cfRule>
  </conditionalFormatting>
  <conditionalFormatting sqref="G36:H36">
    <cfRule type="expression" dxfId="535" priority="710" stopIfTrue="1">
      <formula>"&gt;1" ="&lt;8"</formula>
    </cfRule>
  </conditionalFormatting>
  <conditionalFormatting sqref="G34">
    <cfRule type="expression" dxfId="534" priority="708" stopIfTrue="1">
      <formula>"&gt;1" ="&lt;8"</formula>
    </cfRule>
  </conditionalFormatting>
  <conditionalFormatting sqref="H34:H36">
    <cfRule type="expression" dxfId="533" priority="706" stopIfTrue="1">
      <formula>"&gt;1" ="&lt;8"</formula>
    </cfRule>
  </conditionalFormatting>
  <conditionalFormatting sqref="F35:H36">
    <cfRule type="expression" dxfId="532" priority="704" stopIfTrue="1">
      <formula>"&gt;1" ="&lt;8"</formula>
    </cfRule>
  </conditionalFormatting>
  <conditionalFormatting sqref="G35:G36">
    <cfRule type="expression" dxfId="531" priority="702" stopIfTrue="1">
      <formula>"&gt;1" ="&lt;8"</formula>
    </cfRule>
  </conditionalFormatting>
  <conditionalFormatting sqref="H34">
    <cfRule type="expression" dxfId="530" priority="698" stopIfTrue="1">
      <formula>"&gt;1" ="&lt;8"</formula>
    </cfRule>
  </conditionalFormatting>
  <conditionalFormatting sqref="F35:H36">
    <cfRule type="expression" dxfId="529" priority="695" stopIfTrue="1">
      <formula>"&gt;1" ="&lt;8"</formula>
    </cfRule>
  </conditionalFormatting>
  <conditionalFormatting sqref="G35:G36">
    <cfRule type="expression" dxfId="528" priority="693" stopIfTrue="1">
      <formula>"&gt;1" ="&lt;8"</formula>
    </cfRule>
  </conditionalFormatting>
  <conditionalFormatting sqref="H35:H36">
    <cfRule type="expression" dxfId="527" priority="689" stopIfTrue="1">
      <formula>"&gt;1" ="&lt;8"</formula>
    </cfRule>
  </conditionalFormatting>
  <conditionalFormatting sqref="H34">
    <cfRule type="expression" dxfId="526" priority="686" stopIfTrue="1">
      <formula>"&gt;1" ="&lt;8"</formula>
    </cfRule>
  </conditionalFormatting>
  <conditionalFormatting sqref="H35">
    <cfRule type="expression" dxfId="525" priority="683" stopIfTrue="1">
      <formula>"&gt;1" ="&lt;8"</formula>
    </cfRule>
  </conditionalFormatting>
  <conditionalFormatting sqref="H35">
    <cfRule type="expression" dxfId="524" priority="681" stopIfTrue="1">
      <formula>"&gt;1" ="&lt;8"</formula>
    </cfRule>
  </conditionalFormatting>
  <conditionalFormatting sqref="H36">
    <cfRule type="expression" dxfId="523" priority="678" stopIfTrue="1">
      <formula>"&gt;1" ="&lt;8"</formula>
    </cfRule>
  </conditionalFormatting>
  <conditionalFormatting sqref="H36">
    <cfRule type="expression" dxfId="522" priority="676" stopIfTrue="1">
      <formula>"&gt;1" ="&lt;8"</formula>
    </cfRule>
  </conditionalFormatting>
  <conditionalFormatting sqref="F35:H36">
    <cfRule type="expression" dxfId="521" priority="671" stopIfTrue="1">
      <formula>"&gt;1" ="&lt;8"</formula>
    </cfRule>
  </conditionalFormatting>
  <conditionalFormatting sqref="F35:H36">
    <cfRule type="expression" dxfId="520" priority="668" stopIfTrue="1">
      <formula>"&gt;1" ="&lt;8"</formula>
    </cfRule>
  </conditionalFormatting>
  <conditionalFormatting sqref="I37:AJ37">
    <cfRule type="expression" dxfId="519" priority="665" stopIfTrue="1">
      <formula>"&gt;1" ="&lt;8"</formula>
    </cfRule>
  </conditionalFormatting>
  <conditionalFormatting sqref="I37:AJ37">
    <cfRule type="notContainsBlanks" dxfId="518" priority="664" stopIfTrue="1">
      <formula>LEN(TRIM(I37))&gt;0</formula>
    </cfRule>
  </conditionalFormatting>
  <conditionalFormatting sqref="I37:AJ37">
    <cfRule type="expression" dxfId="517" priority="663" stopIfTrue="1">
      <formula>"&gt;1" ="&lt;8"</formula>
    </cfRule>
  </conditionalFormatting>
  <conditionalFormatting sqref="I37:AJ37">
    <cfRule type="expression" dxfId="516" priority="662" stopIfTrue="1">
      <formula>"&gt;1" ="&lt;8"</formula>
    </cfRule>
  </conditionalFormatting>
  <conditionalFormatting sqref="I37:AJ37">
    <cfRule type="expression" dxfId="515" priority="661" stopIfTrue="1">
      <formula>"&gt;1" ="&lt;8"</formula>
    </cfRule>
  </conditionalFormatting>
  <conditionalFormatting sqref="I34:AJ34">
    <cfRule type="expression" dxfId="514" priority="660" stopIfTrue="1">
      <formula>"&gt;1" ="&lt;8"</formula>
    </cfRule>
  </conditionalFormatting>
  <conditionalFormatting sqref="I34:AJ36">
    <cfRule type="expression" dxfId="513" priority="659" stopIfTrue="1">
      <formula>"&gt;1" ="&lt;8"</formula>
    </cfRule>
  </conditionalFormatting>
  <conditionalFormatting sqref="I35:AJ36">
    <cfRule type="expression" dxfId="512" priority="658" stopIfTrue="1">
      <formula>"&gt;1" ="&lt;8"</formula>
    </cfRule>
  </conditionalFormatting>
  <conditionalFormatting sqref="I34:AJ36">
    <cfRule type="notContainsBlanks" dxfId="511" priority="657" stopIfTrue="1">
      <formula>LEN(TRIM(I34))&gt;0</formula>
    </cfRule>
  </conditionalFormatting>
  <conditionalFormatting sqref="I35:AJ36">
    <cfRule type="expression" dxfId="510" priority="656" stopIfTrue="1">
      <formula>"&gt;1" ="&lt;8"</formula>
    </cfRule>
  </conditionalFormatting>
  <conditionalFormatting sqref="I35:AJ35">
    <cfRule type="expression" dxfId="509" priority="655" stopIfTrue="1">
      <formula>"&gt;1" ="&lt;8"</formula>
    </cfRule>
  </conditionalFormatting>
  <conditionalFormatting sqref="I36:AJ36">
    <cfRule type="expression" dxfId="508" priority="654" stopIfTrue="1">
      <formula>"&gt;1" ="&lt;8"</formula>
    </cfRule>
  </conditionalFormatting>
  <conditionalFormatting sqref="I35:AJ35">
    <cfRule type="expression" dxfId="507" priority="653" stopIfTrue="1">
      <formula>"&gt;1" ="&lt;8"</formula>
    </cfRule>
  </conditionalFormatting>
  <conditionalFormatting sqref="I36:AJ36">
    <cfRule type="expression" dxfId="506" priority="652" stopIfTrue="1">
      <formula>"&gt;1" ="&lt;8"</formula>
    </cfRule>
  </conditionalFormatting>
  <conditionalFormatting sqref="I34:AJ36">
    <cfRule type="expression" dxfId="505" priority="650" stopIfTrue="1">
      <formula>"&gt;1" ="&lt;8"</formula>
    </cfRule>
  </conditionalFormatting>
  <conditionalFormatting sqref="I35:AJ36">
    <cfRule type="expression" dxfId="504" priority="648" stopIfTrue="1">
      <formula>"&gt;1" ="&lt;8"</formula>
    </cfRule>
  </conditionalFormatting>
  <conditionalFormatting sqref="I34:AJ34">
    <cfRule type="expression" dxfId="503" priority="646" stopIfTrue="1">
      <formula>"&gt;1" ="&lt;8"</formula>
    </cfRule>
  </conditionalFormatting>
  <conditionalFormatting sqref="I35:AJ36">
    <cfRule type="expression" dxfId="502" priority="643" stopIfTrue="1">
      <formula>"&gt;1" ="&lt;8"</formula>
    </cfRule>
  </conditionalFormatting>
  <conditionalFormatting sqref="I35:AJ36">
    <cfRule type="expression" dxfId="501" priority="641" stopIfTrue="1">
      <formula>"&gt;1" ="&lt;8"</formula>
    </cfRule>
  </conditionalFormatting>
  <conditionalFormatting sqref="I34:AJ34">
    <cfRule type="expression" dxfId="500" priority="638" stopIfTrue="1">
      <formula>"&gt;1" ="&lt;8"</formula>
    </cfRule>
  </conditionalFormatting>
  <conditionalFormatting sqref="I35:AJ35">
    <cfRule type="expression" dxfId="499" priority="635" stopIfTrue="1">
      <formula>"&gt;1" ="&lt;8"</formula>
    </cfRule>
  </conditionalFormatting>
  <conditionalFormatting sqref="I35:AJ35">
    <cfRule type="expression" dxfId="498" priority="633" stopIfTrue="1">
      <formula>"&gt;1" ="&lt;8"</formula>
    </cfRule>
  </conditionalFormatting>
  <conditionalFormatting sqref="I36:AJ36">
    <cfRule type="expression" dxfId="497" priority="630" stopIfTrue="1">
      <formula>"&gt;1" ="&lt;8"</formula>
    </cfRule>
  </conditionalFormatting>
  <conditionalFormatting sqref="I36:AJ36">
    <cfRule type="expression" dxfId="496" priority="628" stopIfTrue="1">
      <formula>"&gt;1" ="&lt;8"</formula>
    </cfRule>
  </conditionalFormatting>
  <conditionalFormatting sqref="I35:AJ36">
    <cfRule type="expression" dxfId="495" priority="624" stopIfTrue="1">
      <formula>"&gt;1" ="&lt;8"</formula>
    </cfRule>
  </conditionalFormatting>
  <conditionalFormatting sqref="I35:AJ36">
    <cfRule type="expression" dxfId="494" priority="621" stopIfTrue="1">
      <formula>"&gt;1" ="&lt;8"</formula>
    </cfRule>
  </conditionalFormatting>
  <conditionalFormatting sqref="F59">
    <cfRule type="expression" dxfId="493" priority="534" stopIfTrue="1">
      <formula>"&gt;1" ="&lt;8"</formula>
    </cfRule>
  </conditionalFormatting>
  <conditionalFormatting sqref="G59:H59">
    <cfRule type="expression" dxfId="492" priority="533" stopIfTrue="1">
      <formula>"&gt;1" ="&lt;8"</formula>
    </cfRule>
  </conditionalFormatting>
  <conditionalFormatting sqref="F59:H59">
    <cfRule type="notContainsBlanks" dxfId="491" priority="532" stopIfTrue="1">
      <formula>LEN(TRIM(F59))&gt;0</formula>
    </cfRule>
  </conditionalFormatting>
  <conditionalFormatting sqref="F59">
    <cfRule type="expression" dxfId="490" priority="531" stopIfTrue="1">
      <formula>"&gt;1" ="&lt;8"</formula>
    </cfRule>
  </conditionalFormatting>
  <conditionalFormatting sqref="G59:H59">
    <cfRule type="expression" dxfId="489" priority="530" stopIfTrue="1">
      <formula>"&gt;1" ="&lt;8"</formula>
    </cfRule>
  </conditionalFormatting>
  <conditionalFormatting sqref="G59:H59">
    <cfRule type="expression" dxfId="488" priority="529" stopIfTrue="1">
      <formula>"&gt;1" ="&lt;8"</formula>
    </cfRule>
  </conditionalFormatting>
  <conditionalFormatting sqref="G59:H59">
    <cfRule type="expression" dxfId="487" priority="528" stopIfTrue="1">
      <formula>"&gt;1" ="&lt;8"</formula>
    </cfRule>
  </conditionalFormatting>
  <conditionalFormatting sqref="F56:H56">
    <cfRule type="expression" dxfId="486" priority="527" stopIfTrue="1">
      <formula>"&gt;1" ="&lt;8"</formula>
    </cfRule>
  </conditionalFormatting>
  <conditionalFormatting sqref="F57">
    <cfRule type="expression" dxfId="485" priority="526" stopIfTrue="1">
      <formula>"&gt;1" ="&lt;8"</formula>
    </cfRule>
  </conditionalFormatting>
  <conditionalFormatting sqref="F58">
    <cfRule type="expression" dxfId="484" priority="525" stopIfTrue="1">
      <formula>"&gt;1" ="&lt;8"</formula>
    </cfRule>
  </conditionalFormatting>
  <conditionalFormatting sqref="G56:H58">
    <cfRule type="expression" dxfId="483" priority="524" stopIfTrue="1">
      <formula>"&gt;1" ="&lt;8"</formula>
    </cfRule>
  </conditionalFormatting>
  <conditionalFormatting sqref="G57:H58">
    <cfRule type="expression" dxfId="482" priority="523" stopIfTrue="1">
      <formula>"&gt;1" ="&lt;8"</formula>
    </cfRule>
  </conditionalFormatting>
  <conditionalFormatting sqref="F56:H58">
    <cfRule type="notContainsBlanks" dxfId="481" priority="522" stopIfTrue="1">
      <formula>LEN(TRIM(F56))&gt;0</formula>
    </cfRule>
  </conditionalFormatting>
  <conditionalFormatting sqref="F57:F58">
    <cfRule type="expression" dxfId="480" priority="521" stopIfTrue="1">
      <formula>"&gt;1" ="&lt;8"</formula>
    </cfRule>
  </conditionalFormatting>
  <conditionalFormatting sqref="G57:H58">
    <cfRule type="expression" dxfId="479" priority="520" stopIfTrue="1">
      <formula>"&gt;1" ="&lt;8"</formula>
    </cfRule>
  </conditionalFormatting>
  <conditionalFormatting sqref="F57">
    <cfRule type="expression" dxfId="478" priority="519" stopIfTrue="1">
      <formula>"&gt;1" ="&lt;8"</formula>
    </cfRule>
  </conditionalFormatting>
  <conditionalFormatting sqref="G57:H57">
    <cfRule type="expression" dxfId="477" priority="518" stopIfTrue="1">
      <formula>"&gt;1" ="&lt;8"</formula>
    </cfRule>
  </conditionalFormatting>
  <conditionalFormatting sqref="F58">
    <cfRule type="expression" dxfId="476" priority="517" stopIfTrue="1">
      <formula>"&gt;1" ="&lt;8"</formula>
    </cfRule>
  </conditionalFormatting>
  <conditionalFormatting sqref="G58:H58">
    <cfRule type="expression" dxfId="475" priority="516" stopIfTrue="1">
      <formula>"&gt;1" ="&lt;8"</formula>
    </cfRule>
  </conditionalFormatting>
  <conditionalFormatting sqref="G57:H57">
    <cfRule type="expression" dxfId="474" priority="515" stopIfTrue="1">
      <formula>"&gt;1" ="&lt;8"</formula>
    </cfRule>
  </conditionalFormatting>
  <conditionalFormatting sqref="G58:H58">
    <cfRule type="expression" dxfId="473" priority="514" stopIfTrue="1">
      <formula>"&gt;1" ="&lt;8"</formula>
    </cfRule>
  </conditionalFormatting>
  <conditionalFormatting sqref="G56">
    <cfRule type="expression" dxfId="472" priority="512" stopIfTrue="1">
      <formula>"&gt;1" ="&lt;8"</formula>
    </cfRule>
  </conditionalFormatting>
  <conditionalFormatting sqref="H56:H58">
    <cfRule type="expression" dxfId="471" priority="510" stopIfTrue="1">
      <formula>"&gt;1" ="&lt;8"</formula>
    </cfRule>
  </conditionalFormatting>
  <conditionalFormatting sqref="F57:H58">
    <cfRule type="expression" dxfId="470" priority="508" stopIfTrue="1">
      <formula>"&gt;1" ="&lt;8"</formula>
    </cfRule>
  </conditionalFormatting>
  <conditionalFormatting sqref="G57:G58">
    <cfRule type="expression" dxfId="469" priority="506" stopIfTrue="1">
      <formula>"&gt;1" ="&lt;8"</formula>
    </cfRule>
  </conditionalFormatting>
  <conditionalFormatting sqref="H56">
    <cfRule type="expression" dxfId="468" priority="502" stopIfTrue="1">
      <formula>"&gt;1" ="&lt;8"</formula>
    </cfRule>
  </conditionalFormatting>
  <conditionalFormatting sqref="F57:H58">
    <cfRule type="expression" dxfId="467" priority="499" stopIfTrue="1">
      <formula>"&gt;1" ="&lt;8"</formula>
    </cfRule>
  </conditionalFormatting>
  <conditionalFormatting sqref="G57:G58">
    <cfRule type="expression" dxfId="466" priority="497" stopIfTrue="1">
      <formula>"&gt;1" ="&lt;8"</formula>
    </cfRule>
  </conditionalFormatting>
  <conditionalFormatting sqref="H57:H58">
    <cfRule type="expression" dxfId="465" priority="493" stopIfTrue="1">
      <formula>"&gt;1" ="&lt;8"</formula>
    </cfRule>
  </conditionalFormatting>
  <conditionalFormatting sqref="H56">
    <cfRule type="expression" dxfId="464" priority="490" stopIfTrue="1">
      <formula>"&gt;1" ="&lt;8"</formula>
    </cfRule>
  </conditionalFormatting>
  <conditionalFormatting sqref="H57">
    <cfRule type="expression" dxfId="463" priority="487" stopIfTrue="1">
      <formula>"&gt;1" ="&lt;8"</formula>
    </cfRule>
  </conditionalFormatting>
  <conditionalFormatting sqref="H57">
    <cfRule type="expression" dxfId="462" priority="485" stopIfTrue="1">
      <formula>"&gt;1" ="&lt;8"</formula>
    </cfRule>
  </conditionalFormatting>
  <conditionalFormatting sqref="H58">
    <cfRule type="expression" dxfId="461" priority="482" stopIfTrue="1">
      <formula>"&gt;1" ="&lt;8"</formula>
    </cfRule>
  </conditionalFormatting>
  <conditionalFormatting sqref="H58">
    <cfRule type="expression" dxfId="460" priority="480" stopIfTrue="1">
      <formula>"&gt;1" ="&lt;8"</formula>
    </cfRule>
  </conditionalFormatting>
  <conditionalFormatting sqref="F57:H58">
    <cfRule type="expression" dxfId="459" priority="475" stopIfTrue="1">
      <formula>"&gt;1" ="&lt;8"</formula>
    </cfRule>
  </conditionalFormatting>
  <conditionalFormatting sqref="F57:H58">
    <cfRule type="expression" dxfId="458" priority="472" stopIfTrue="1">
      <formula>"&gt;1" ="&lt;8"</formula>
    </cfRule>
  </conditionalFormatting>
  <conditionalFormatting sqref="I59:AJ59">
    <cfRule type="expression" dxfId="457" priority="469" stopIfTrue="1">
      <formula>"&gt;1" ="&lt;8"</formula>
    </cfRule>
  </conditionalFormatting>
  <conditionalFormatting sqref="I59:AJ59">
    <cfRule type="notContainsBlanks" dxfId="456" priority="468" stopIfTrue="1">
      <formula>LEN(TRIM(I59))&gt;0</formula>
    </cfRule>
  </conditionalFormatting>
  <conditionalFormatting sqref="I59:AJ59">
    <cfRule type="expression" dxfId="455" priority="467" stopIfTrue="1">
      <formula>"&gt;1" ="&lt;8"</formula>
    </cfRule>
  </conditionalFormatting>
  <conditionalFormatting sqref="I59:AJ59">
    <cfRule type="expression" dxfId="454" priority="466" stopIfTrue="1">
      <formula>"&gt;1" ="&lt;8"</formula>
    </cfRule>
  </conditionalFormatting>
  <conditionalFormatting sqref="I59:AJ59">
    <cfRule type="expression" dxfId="453" priority="465" stopIfTrue="1">
      <formula>"&gt;1" ="&lt;8"</formula>
    </cfRule>
  </conditionalFormatting>
  <conditionalFormatting sqref="I56:AJ56">
    <cfRule type="expression" dxfId="452" priority="464" stopIfTrue="1">
      <formula>"&gt;1" ="&lt;8"</formula>
    </cfRule>
  </conditionalFormatting>
  <conditionalFormatting sqref="I56:AJ58">
    <cfRule type="expression" dxfId="451" priority="463" stopIfTrue="1">
      <formula>"&gt;1" ="&lt;8"</formula>
    </cfRule>
  </conditionalFormatting>
  <conditionalFormatting sqref="I57:AJ58">
    <cfRule type="expression" dxfId="450" priority="462" stopIfTrue="1">
      <formula>"&gt;1" ="&lt;8"</formula>
    </cfRule>
  </conditionalFormatting>
  <conditionalFormatting sqref="I56:AJ58">
    <cfRule type="notContainsBlanks" dxfId="449" priority="461" stopIfTrue="1">
      <formula>LEN(TRIM(I56))&gt;0</formula>
    </cfRule>
  </conditionalFormatting>
  <conditionalFormatting sqref="I57:AJ58">
    <cfRule type="expression" dxfId="448" priority="460" stopIfTrue="1">
      <formula>"&gt;1" ="&lt;8"</formula>
    </cfRule>
  </conditionalFormatting>
  <conditionalFormatting sqref="I57:AJ57">
    <cfRule type="expression" dxfId="447" priority="459" stopIfTrue="1">
      <formula>"&gt;1" ="&lt;8"</formula>
    </cfRule>
  </conditionalFormatting>
  <conditionalFormatting sqref="I58:AJ58">
    <cfRule type="expression" dxfId="446" priority="458" stopIfTrue="1">
      <formula>"&gt;1" ="&lt;8"</formula>
    </cfRule>
  </conditionalFormatting>
  <conditionalFormatting sqref="I57:AJ57">
    <cfRule type="expression" dxfId="445" priority="457" stopIfTrue="1">
      <formula>"&gt;1" ="&lt;8"</formula>
    </cfRule>
  </conditionalFormatting>
  <conditionalFormatting sqref="I58:AJ58">
    <cfRule type="expression" dxfId="444" priority="456" stopIfTrue="1">
      <formula>"&gt;1" ="&lt;8"</formula>
    </cfRule>
  </conditionalFormatting>
  <conditionalFormatting sqref="I56:AJ58">
    <cfRule type="expression" dxfId="443" priority="454" stopIfTrue="1">
      <formula>"&gt;1" ="&lt;8"</formula>
    </cfRule>
  </conditionalFormatting>
  <conditionalFormatting sqref="I57:AJ58">
    <cfRule type="expression" dxfId="442" priority="452" stopIfTrue="1">
      <formula>"&gt;1" ="&lt;8"</formula>
    </cfRule>
  </conditionalFormatting>
  <conditionalFormatting sqref="I56:AJ56">
    <cfRule type="expression" dxfId="441" priority="450" stopIfTrue="1">
      <formula>"&gt;1" ="&lt;8"</formula>
    </cfRule>
  </conditionalFormatting>
  <conditionalFormatting sqref="I57:AJ58">
    <cfRule type="expression" dxfId="440" priority="447" stopIfTrue="1">
      <formula>"&gt;1" ="&lt;8"</formula>
    </cfRule>
  </conditionalFormatting>
  <conditionalFormatting sqref="I57:AJ58">
    <cfRule type="expression" dxfId="439" priority="445" stopIfTrue="1">
      <formula>"&gt;1" ="&lt;8"</formula>
    </cfRule>
  </conditionalFormatting>
  <conditionalFormatting sqref="I56:AJ56">
    <cfRule type="expression" dxfId="438" priority="442" stopIfTrue="1">
      <formula>"&gt;1" ="&lt;8"</formula>
    </cfRule>
  </conditionalFormatting>
  <conditionalFormatting sqref="I57:AJ57">
    <cfRule type="expression" dxfId="437" priority="439" stopIfTrue="1">
      <formula>"&gt;1" ="&lt;8"</formula>
    </cfRule>
  </conditionalFormatting>
  <conditionalFormatting sqref="I57:AJ57">
    <cfRule type="expression" dxfId="436" priority="437" stopIfTrue="1">
      <formula>"&gt;1" ="&lt;8"</formula>
    </cfRule>
  </conditionalFormatting>
  <conditionalFormatting sqref="I58:AJ58">
    <cfRule type="expression" dxfId="435" priority="434" stopIfTrue="1">
      <formula>"&gt;1" ="&lt;8"</formula>
    </cfRule>
  </conditionalFormatting>
  <conditionalFormatting sqref="I58:AJ58">
    <cfRule type="expression" dxfId="434" priority="432" stopIfTrue="1">
      <formula>"&gt;1" ="&lt;8"</formula>
    </cfRule>
  </conditionalFormatting>
  <conditionalFormatting sqref="I57:AJ58">
    <cfRule type="expression" dxfId="433" priority="428" stopIfTrue="1">
      <formula>"&gt;1" ="&lt;8"</formula>
    </cfRule>
  </conditionalFormatting>
  <conditionalFormatting sqref="I57:AJ58">
    <cfRule type="expression" dxfId="432" priority="425" stopIfTrue="1">
      <formula>"&gt;1" ="&lt;8"</formula>
    </cfRule>
  </conditionalFormatting>
  <conditionalFormatting sqref="D3:E3">
    <cfRule type="containsBlanks" dxfId="431" priority="422" stopIfTrue="1">
      <formula>LEN(TRIM(D3))=0</formula>
    </cfRule>
  </conditionalFormatting>
  <conditionalFormatting sqref="D25:E25">
    <cfRule type="containsBlanks" dxfId="430" priority="401" stopIfTrue="1">
      <formula>LEN(TRIM(D25))=0</formula>
    </cfRule>
  </conditionalFormatting>
  <conditionalFormatting sqref="D47:E47">
    <cfRule type="containsBlanks" dxfId="429" priority="400" stopIfTrue="1">
      <formula>LEN(TRIM(D47))=0</formula>
    </cfRule>
  </conditionalFormatting>
  <conditionalFormatting sqref="G33:AJ33">
    <cfRule type="cellIs" dxfId="428" priority="399" stopIfTrue="1" operator="greaterThan">
      <formula>$V$25</formula>
    </cfRule>
  </conditionalFormatting>
  <conditionalFormatting sqref="G55:AJ55">
    <cfRule type="cellIs" dxfId="427" priority="394" stopIfTrue="1" operator="greaterThan">
      <formula>$V$47</formula>
    </cfRule>
  </conditionalFormatting>
  <conditionalFormatting sqref="F6:AJ6">
    <cfRule type="expression" dxfId="270" priority="271" stopIfTrue="1">
      <formula>"&gt;1" ="&lt;8"</formula>
    </cfRule>
  </conditionalFormatting>
  <conditionalFormatting sqref="F7">
    <cfRule type="expression" dxfId="269" priority="270" stopIfTrue="1">
      <formula>"&gt;1" ="&lt;8"</formula>
    </cfRule>
  </conditionalFormatting>
  <conditionalFormatting sqref="F8">
    <cfRule type="expression" dxfId="268" priority="269" stopIfTrue="1">
      <formula>"&gt;1" ="&lt;8"</formula>
    </cfRule>
  </conditionalFormatting>
  <conditionalFormatting sqref="F9">
    <cfRule type="expression" dxfId="267" priority="268" stopIfTrue="1">
      <formula>"&gt;1" ="&lt;8"</formula>
    </cfRule>
  </conditionalFormatting>
  <conditionalFormatting sqref="F10">
    <cfRule type="expression" dxfId="266" priority="267" stopIfTrue="1">
      <formula>"&gt;1" ="&lt;8"</formula>
    </cfRule>
  </conditionalFormatting>
  <conditionalFormatting sqref="G6:AJ10">
    <cfRule type="expression" dxfId="265" priority="266" stopIfTrue="1">
      <formula>"&gt;1" ="&lt;8"</formula>
    </cfRule>
  </conditionalFormatting>
  <conditionalFormatting sqref="G7:AJ10">
    <cfRule type="expression" dxfId="264" priority="265" stopIfTrue="1">
      <formula>"&gt;1" ="&lt;8"</formula>
    </cfRule>
  </conditionalFormatting>
  <conditionalFormatting sqref="F6:AJ10">
    <cfRule type="notContainsBlanks" dxfId="263" priority="264" stopIfTrue="1">
      <formula>LEN(TRIM(F6))&gt;0</formula>
    </cfRule>
  </conditionalFormatting>
  <conditionalFormatting sqref="F7:F10">
    <cfRule type="expression" dxfId="261" priority="263" stopIfTrue="1">
      <formula>"&gt;1" ="&lt;8"</formula>
    </cfRule>
  </conditionalFormatting>
  <conditionalFormatting sqref="G7:AJ10">
    <cfRule type="expression" dxfId="260" priority="262" stopIfTrue="1">
      <formula>"&gt;1" ="&lt;8"</formula>
    </cfRule>
  </conditionalFormatting>
  <conditionalFormatting sqref="F7">
    <cfRule type="expression" dxfId="259" priority="261" stopIfTrue="1">
      <formula>"&gt;1" ="&lt;8"</formula>
    </cfRule>
  </conditionalFormatting>
  <conditionalFormatting sqref="G7:AJ7">
    <cfRule type="expression" dxfId="258" priority="260" stopIfTrue="1">
      <formula>"&gt;1" ="&lt;8"</formula>
    </cfRule>
  </conditionalFormatting>
  <conditionalFormatting sqref="F8">
    <cfRule type="expression" dxfId="257" priority="259" stopIfTrue="1">
      <formula>"&gt;1" ="&lt;8"</formula>
    </cfRule>
  </conditionalFormatting>
  <conditionalFormatting sqref="G8:AJ8">
    <cfRule type="expression" dxfId="256" priority="258" stopIfTrue="1">
      <formula>"&gt;1" ="&lt;8"</formula>
    </cfRule>
  </conditionalFormatting>
  <conditionalFormatting sqref="F9">
    <cfRule type="expression" dxfId="255" priority="257" stopIfTrue="1">
      <formula>"&gt;1" ="&lt;8"</formula>
    </cfRule>
  </conditionalFormatting>
  <conditionalFormatting sqref="G9:AJ9">
    <cfRule type="expression" dxfId="254" priority="256" stopIfTrue="1">
      <formula>"&gt;1" ="&lt;8"</formula>
    </cfRule>
  </conditionalFormatting>
  <conditionalFormatting sqref="F10">
    <cfRule type="expression" dxfId="253" priority="255" stopIfTrue="1">
      <formula>"&gt;1" ="&lt;8"</formula>
    </cfRule>
  </conditionalFormatting>
  <conditionalFormatting sqref="G10:AJ10">
    <cfRule type="expression" dxfId="252" priority="254" stopIfTrue="1">
      <formula>"&gt;1" ="&lt;8"</formula>
    </cfRule>
  </conditionalFormatting>
  <conditionalFormatting sqref="G7:AJ7">
    <cfRule type="expression" dxfId="251" priority="253" stopIfTrue="1">
      <formula>"&gt;1" ="&lt;8"</formula>
    </cfRule>
  </conditionalFormatting>
  <conditionalFormatting sqref="G8:AJ8">
    <cfRule type="expression" dxfId="250" priority="252" stopIfTrue="1">
      <formula>"&gt;1" ="&lt;8"</formula>
    </cfRule>
  </conditionalFormatting>
  <conditionalFormatting sqref="G9:AJ9">
    <cfRule type="expression" dxfId="249" priority="251" stopIfTrue="1">
      <formula>"&gt;1" ="&lt;8"</formula>
    </cfRule>
  </conditionalFormatting>
  <conditionalFormatting sqref="G10:AJ10">
    <cfRule type="expression" dxfId="248" priority="250" stopIfTrue="1">
      <formula>"&gt;1" ="&lt;8"</formula>
    </cfRule>
  </conditionalFormatting>
  <conditionalFormatting sqref="G6">
    <cfRule type="expression" dxfId="247" priority="248" stopIfTrue="1">
      <formula>"&gt;1" ="&lt;8"</formula>
    </cfRule>
  </conditionalFormatting>
  <conditionalFormatting sqref="H6:AJ10">
    <cfRule type="expression" dxfId="246" priority="246" stopIfTrue="1">
      <formula>"&gt;1" ="&lt;8"</formula>
    </cfRule>
  </conditionalFormatting>
  <conditionalFormatting sqref="F7:AJ10">
    <cfRule type="expression" dxfId="245" priority="244" stopIfTrue="1">
      <formula>"&gt;1" ="&lt;8"</formula>
    </cfRule>
  </conditionalFormatting>
  <conditionalFormatting sqref="G7:G10">
    <cfRule type="expression" dxfId="244" priority="242" stopIfTrue="1">
      <formula>"&gt;1" ="&lt;8"</formula>
    </cfRule>
  </conditionalFormatting>
  <conditionalFormatting sqref="H6:AJ6">
    <cfRule type="expression" dxfId="243" priority="238" stopIfTrue="1">
      <formula>"&gt;1" ="&lt;8"</formula>
    </cfRule>
  </conditionalFormatting>
  <conditionalFormatting sqref="F7:AJ10">
    <cfRule type="expression" dxfId="242" priority="235" stopIfTrue="1">
      <formula>"&gt;1" ="&lt;8"</formula>
    </cfRule>
  </conditionalFormatting>
  <conditionalFormatting sqref="G7:G10">
    <cfRule type="expression" dxfId="241" priority="233" stopIfTrue="1">
      <formula>"&gt;1" ="&lt;8"</formula>
    </cfRule>
  </conditionalFormatting>
  <conditionalFormatting sqref="H7:AJ10">
    <cfRule type="expression" dxfId="240" priority="229" stopIfTrue="1">
      <formula>"&gt;1" ="&lt;8"</formula>
    </cfRule>
  </conditionalFormatting>
  <conditionalFormatting sqref="H6:AJ6">
    <cfRule type="expression" dxfId="239" priority="226" stopIfTrue="1">
      <formula>"&gt;1" ="&lt;8"</formula>
    </cfRule>
  </conditionalFormatting>
  <conditionalFormatting sqref="H7:AJ7">
    <cfRule type="expression" dxfId="238" priority="223" stopIfTrue="1">
      <formula>"&gt;1" ="&lt;8"</formula>
    </cfRule>
  </conditionalFormatting>
  <conditionalFormatting sqref="H7:AJ7">
    <cfRule type="expression" dxfId="237" priority="221" stopIfTrue="1">
      <formula>"&gt;1" ="&lt;8"</formula>
    </cfRule>
  </conditionalFormatting>
  <conditionalFormatting sqref="H8:AJ8">
    <cfRule type="expression" dxfId="236" priority="218" stopIfTrue="1">
      <formula>"&gt;1" ="&lt;8"</formula>
    </cfRule>
  </conditionalFormatting>
  <conditionalFormatting sqref="H8:AJ8">
    <cfRule type="expression" dxfId="235" priority="216" stopIfTrue="1">
      <formula>"&gt;1" ="&lt;8"</formula>
    </cfRule>
  </conditionalFormatting>
  <conditionalFormatting sqref="F9">
    <cfRule type="expression" dxfId="234" priority="213" stopIfTrue="1">
      <formula>"&gt;1" ="&lt;8"</formula>
    </cfRule>
  </conditionalFormatting>
  <conditionalFormatting sqref="F9">
    <cfRule type="expression" dxfId="233" priority="212" stopIfTrue="1">
      <formula>"&gt;1" ="&lt;8"</formula>
    </cfRule>
  </conditionalFormatting>
  <conditionalFormatting sqref="G9:AJ9">
    <cfRule type="expression" dxfId="232" priority="211" stopIfTrue="1">
      <formula>"&gt;1" ="&lt;8"</formula>
    </cfRule>
  </conditionalFormatting>
  <conditionalFormatting sqref="G9:AJ9">
    <cfRule type="expression" dxfId="231" priority="210" stopIfTrue="1">
      <formula>"&gt;1" ="&lt;8"</formula>
    </cfRule>
  </conditionalFormatting>
  <conditionalFormatting sqref="H9:AJ9">
    <cfRule type="expression" dxfId="230" priority="209" stopIfTrue="1">
      <formula>"&gt;1" ="&lt;8"</formula>
    </cfRule>
  </conditionalFormatting>
  <conditionalFormatting sqref="H9:AJ9">
    <cfRule type="expression" dxfId="229" priority="207" stopIfTrue="1">
      <formula>"&gt;1" ="&lt;8"</formula>
    </cfRule>
  </conditionalFormatting>
  <conditionalFormatting sqref="F10">
    <cfRule type="expression" dxfId="228" priority="204" stopIfTrue="1">
      <formula>"&gt;1" ="&lt;8"</formula>
    </cfRule>
  </conditionalFormatting>
  <conditionalFormatting sqref="F10">
    <cfRule type="expression" dxfId="227" priority="203" stopIfTrue="1">
      <formula>"&gt;1" ="&lt;8"</formula>
    </cfRule>
  </conditionalFormatting>
  <conditionalFormatting sqref="G10:AJ10">
    <cfRule type="expression" dxfId="226" priority="202" stopIfTrue="1">
      <formula>"&gt;1" ="&lt;8"</formula>
    </cfRule>
  </conditionalFormatting>
  <conditionalFormatting sqref="G10:AJ10">
    <cfRule type="expression" dxfId="225" priority="201" stopIfTrue="1">
      <formula>"&gt;1" ="&lt;8"</formula>
    </cfRule>
  </conditionalFormatting>
  <conditionalFormatting sqref="H10:AJ10">
    <cfRule type="expression" dxfId="224" priority="200" stopIfTrue="1">
      <formula>"&gt;1" ="&lt;8"</formula>
    </cfRule>
  </conditionalFormatting>
  <conditionalFormatting sqref="H10:AJ10">
    <cfRule type="expression" dxfId="223" priority="198" stopIfTrue="1">
      <formula>"&gt;1" ="&lt;8"</formula>
    </cfRule>
  </conditionalFormatting>
  <conditionalFormatting sqref="F7:AJ10">
    <cfRule type="expression" dxfId="222" priority="193" stopIfTrue="1">
      <formula>"&gt;1" ="&lt;8"</formula>
    </cfRule>
  </conditionalFormatting>
  <conditionalFormatting sqref="F7:AJ10">
    <cfRule type="expression" dxfId="221" priority="190" stopIfTrue="1">
      <formula>"&gt;1" ="&lt;8"</formula>
    </cfRule>
  </conditionalFormatting>
  <conditionalFormatting sqref="H6:AJ6">
    <cfRule type="expression" dxfId="220" priority="187" stopIfTrue="1">
      <formula>"&gt;1" ="&lt;8"</formula>
    </cfRule>
  </conditionalFormatting>
  <conditionalFormatting sqref="F28:AJ28">
    <cfRule type="expression" dxfId="180" priority="181" stopIfTrue="1">
      <formula>"&gt;1" ="&lt;8"</formula>
    </cfRule>
  </conditionalFormatting>
  <conditionalFormatting sqref="F29">
    <cfRule type="expression" dxfId="179" priority="180" stopIfTrue="1">
      <formula>"&gt;1" ="&lt;8"</formula>
    </cfRule>
  </conditionalFormatting>
  <conditionalFormatting sqref="F30">
    <cfRule type="expression" dxfId="178" priority="179" stopIfTrue="1">
      <formula>"&gt;1" ="&lt;8"</formula>
    </cfRule>
  </conditionalFormatting>
  <conditionalFormatting sqref="F31">
    <cfRule type="expression" dxfId="177" priority="178" stopIfTrue="1">
      <formula>"&gt;1" ="&lt;8"</formula>
    </cfRule>
  </conditionalFormatting>
  <conditionalFormatting sqref="F32">
    <cfRule type="expression" dxfId="176" priority="177" stopIfTrue="1">
      <formula>"&gt;1" ="&lt;8"</formula>
    </cfRule>
  </conditionalFormatting>
  <conditionalFormatting sqref="G28:AJ32">
    <cfRule type="expression" dxfId="175" priority="176" stopIfTrue="1">
      <formula>"&gt;1" ="&lt;8"</formula>
    </cfRule>
  </conditionalFormatting>
  <conditionalFormatting sqref="G29:AJ32">
    <cfRule type="expression" dxfId="174" priority="175" stopIfTrue="1">
      <formula>"&gt;1" ="&lt;8"</formula>
    </cfRule>
  </conditionalFormatting>
  <conditionalFormatting sqref="F28:AJ32">
    <cfRule type="notContainsBlanks" dxfId="2" priority="174" stopIfTrue="1">
      <formula>LEN(TRIM(F28))&gt;0</formula>
    </cfRule>
  </conditionalFormatting>
  <conditionalFormatting sqref="F29:F32">
    <cfRule type="expression" dxfId="173" priority="173" stopIfTrue="1">
      <formula>"&gt;1" ="&lt;8"</formula>
    </cfRule>
  </conditionalFormatting>
  <conditionalFormatting sqref="G29:AJ32">
    <cfRule type="expression" dxfId="172" priority="172" stopIfTrue="1">
      <formula>"&gt;1" ="&lt;8"</formula>
    </cfRule>
  </conditionalFormatting>
  <conditionalFormatting sqref="F29">
    <cfRule type="expression" dxfId="171" priority="171" stopIfTrue="1">
      <formula>"&gt;1" ="&lt;8"</formula>
    </cfRule>
  </conditionalFormatting>
  <conditionalFormatting sqref="G29:AJ29">
    <cfRule type="expression" dxfId="170" priority="170" stopIfTrue="1">
      <formula>"&gt;1" ="&lt;8"</formula>
    </cfRule>
  </conditionalFormatting>
  <conditionalFormatting sqref="F30">
    <cfRule type="expression" dxfId="169" priority="169" stopIfTrue="1">
      <formula>"&gt;1" ="&lt;8"</formula>
    </cfRule>
  </conditionalFormatting>
  <conditionalFormatting sqref="G30:AJ30">
    <cfRule type="expression" dxfId="168" priority="168" stopIfTrue="1">
      <formula>"&gt;1" ="&lt;8"</formula>
    </cfRule>
  </conditionalFormatting>
  <conditionalFormatting sqref="F31">
    <cfRule type="expression" dxfId="167" priority="167" stopIfTrue="1">
      <formula>"&gt;1" ="&lt;8"</formula>
    </cfRule>
  </conditionalFormatting>
  <conditionalFormatting sqref="G31:AJ31">
    <cfRule type="expression" dxfId="166" priority="166" stopIfTrue="1">
      <formula>"&gt;1" ="&lt;8"</formula>
    </cfRule>
  </conditionalFormatting>
  <conditionalFormatting sqref="F32">
    <cfRule type="expression" dxfId="165" priority="165" stopIfTrue="1">
      <formula>"&gt;1" ="&lt;8"</formula>
    </cfRule>
  </conditionalFormatting>
  <conditionalFormatting sqref="G32:AJ32">
    <cfRule type="expression" dxfId="164" priority="164" stopIfTrue="1">
      <formula>"&gt;1" ="&lt;8"</formula>
    </cfRule>
  </conditionalFormatting>
  <conditionalFormatting sqref="G29:AJ29">
    <cfRule type="expression" dxfId="163" priority="163" stopIfTrue="1">
      <formula>"&gt;1" ="&lt;8"</formula>
    </cfRule>
  </conditionalFormatting>
  <conditionalFormatting sqref="G30:AJ30">
    <cfRule type="expression" dxfId="162" priority="162" stopIfTrue="1">
      <formula>"&gt;1" ="&lt;8"</formula>
    </cfRule>
  </conditionalFormatting>
  <conditionalFormatting sqref="G31:AJ31">
    <cfRule type="expression" dxfId="161" priority="161" stopIfTrue="1">
      <formula>"&gt;1" ="&lt;8"</formula>
    </cfRule>
  </conditionalFormatting>
  <conditionalFormatting sqref="G32:AJ32">
    <cfRule type="expression" dxfId="160" priority="160" stopIfTrue="1">
      <formula>"&gt;1" ="&lt;8"</formula>
    </cfRule>
  </conditionalFormatting>
  <conditionalFormatting sqref="G28">
    <cfRule type="expression" dxfId="159" priority="158" stopIfTrue="1">
      <formula>"&gt;1" ="&lt;8"</formula>
    </cfRule>
  </conditionalFormatting>
  <conditionalFormatting sqref="H28:AJ32">
    <cfRule type="expression" dxfId="158" priority="156" stopIfTrue="1">
      <formula>"&gt;1" ="&lt;8"</formula>
    </cfRule>
  </conditionalFormatting>
  <conditionalFormatting sqref="F29:AJ32">
    <cfRule type="expression" dxfId="157" priority="154" stopIfTrue="1">
      <formula>"&gt;1" ="&lt;8"</formula>
    </cfRule>
  </conditionalFormatting>
  <conditionalFormatting sqref="G29:G32">
    <cfRule type="expression" dxfId="156" priority="152" stopIfTrue="1">
      <formula>"&gt;1" ="&lt;8"</formula>
    </cfRule>
  </conditionalFormatting>
  <conditionalFormatting sqref="H28:AJ28">
    <cfRule type="expression" dxfId="155" priority="148" stopIfTrue="1">
      <formula>"&gt;1" ="&lt;8"</formula>
    </cfRule>
  </conditionalFormatting>
  <conditionalFormatting sqref="F29:AJ32">
    <cfRule type="expression" dxfId="154" priority="145" stopIfTrue="1">
      <formula>"&gt;1" ="&lt;8"</formula>
    </cfRule>
  </conditionalFormatting>
  <conditionalFormatting sqref="G29:G32">
    <cfRule type="expression" dxfId="153" priority="143" stopIfTrue="1">
      <formula>"&gt;1" ="&lt;8"</formula>
    </cfRule>
  </conditionalFormatting>
  <conditionalFormatting sqref="H29:AJ32">
    <cfRule type="expression" dxfId="152" priority="139" stopIfTrue="1">
      <formula>"&gt;1" ="&lt;8"</formula>
    </cfRule>
  </conditionalFormatting>
  <conditionalFormatting sqref="H28:AJ28">
    <cfRule type="expression" dxfId="151" priority="136" stopIfTrue="1">
      <formula>"&gt;1" ="&lt;8"</formula>
    </cfRule>
  </conditionalFormatting>
  <conditionalFormatting sqref="H29:AJ29">
    <cfRule type="expression" dxfId="150" priority="133" stopIfTrue="1">
      <formula>"&gt;1" ="&lt;8"</formula>
    </cfRule>
  </conditionalFormatting>
  <conditionalFormatting sqref="H29:AJ29">
    <cfRule type="expression" dxfId="149" priority="131" stopIfTrue="1">
      <formula>"&gt;1" ="&lt;8"</formula>
    </cfRule>
  </conditionalFormatting>
  <conditionalFormatting sqref="H30:AJ30">
    <cfRule type="expression" dxfId="148" priority="128" stopIfTrue="1">
      <formula>"&gt;1" ="&lt;8"</formula>
    </cfRule>
  </conditionalFormatting>
  <conditionalFormatting sqref="H30:AJ30">
    <cfRule type="expression" dxfId="147" priority="126" stopIfTrue="1">
      <formula>"&gt;1" ="&lt;8"</formula>
    </cfRule>
  </conditionalFormatting>
  <conditionalFormatting sqref="F31">
    <cfRule type="expression" dxfId="146" priority="123" stopIfTrue="1">
      <formula>"&gt;1" ="&lt;8"</formula>
    </cfRule>
  </conditionalFormatting>
  <conditionalFormatting sqref="F31">
    <cfRule type="expression" dxfId="145" priority="122" stopIfTrue="1">
      <formula>"&gt;1" ="&lt;8"</formula>
    </cfRule>
  </conditionalFormatting>
  <conditionalFormatting sqref="G31:AJ31">
    <cfRule type="expression" dxfId="144" priority="121" stopIfTrue="1">
      <formula>"&gt;1" ="&lt;8"</formula>
    </cfRule>
  </conditionalFormatting>
  <conditionalFormatting sqref="G31:AJ31">
    <cfRule type="expression" dxfId="143" priority="120" stopIfTrue="1">
      <formula>"&gt;1" ="&lt;8"</formula>
    </cfRule>
  </conditionalFormatting>
  <conditionalFormatting sqref="H31:AJ31">
    <cfRule type="expression" dxfId="142" priority="119" stopIfTrue="1">
      <formula>"&gt;1" ="&lt;8"</formula>
    </cfRule>
  </conditionalFormatting>
  <conditionalFormatting sqref="H31:AJ31">
    <cfRule type="expression" dxfId="141" priority="117" stopIfTrue="1">
      <formula>"&gt;1" ="&lt;8"</formula>
    </cfRule>
  </conditionalFormatting>
  <conditionalFormatting sqref="F32">
    <cfRule type="expression" dxfId="140" priority="114" stopIfTrue="1">
      <formula>"&gt;1" ="&lt;8"</formula>
    </cfRule>
  </conditionalFormatting>
  <conditionalFormatting sqref="F32">
    <cfRule type="expression" dxfId="139" priority="113" stopIfTrue="1">
      <formula>"&gt;1" ="&lt;8"</formula>
    </cfRule>
  </conditionalFormatting>
  <conditionalFormatting sqref="G32:AJ32">
    <cfRule type="expression" dxfId="138" priority="112" stopIfTrue="1">
      <formula>"&gt;1" ="&lt;8"</formula>
    </cfRule>
  </conditionalFormatting>
  <conditionalFormatting sqref="G32:AJ32">
    <cfRule type="expression" dxfId="137" priority="111" stopIfTrue="1">
      <formula>"&gt;1" ="&lt;8"</formula>
    </cfRule>
  </conditionalFormatting>
  <conditionalFormatting sqref="H32:AJ32">
    <cfRule type="expression" dxfId="136" priority="110" stopIfTrue="1">
      <formula>"&gt;1" ="&lt;8"</formula>
    </cfRule>
  </conditionalFormatting>
  <conditionalFormatting sqref="H32:AJ32">
    <cfRule type="expression" dxfId="135" priority="108" stopIfTrue="1">
      <formula>"&gt;1" ="&lt;8"</formula>
    </cfRule>
  </conditionalFormatting>
  <conditionalFormatting sqref="F29:AJ32">
    <cfRule type="expression" dxfId="134" priority="103" stopIfTrue="1">
      <formula>"&gt;1" ="&lt;8"</formula>
    </cfRule>
  </conditionalFormatting>
  <conditionalFormatting sqref="F29:AJ32">
    <cfRule type="expression" dxfId="133" priority="100" stopIfTrue="1">
      <formula>"&gt;1" ="&lt;8"</formula>
    </cfRule>
  </conditionalFormatting>
  <conditionalFormatting sqref="H28:AJ28">
    <cfRule type="expression" dxfId="132" priority="97" stopIfTrue="1">
      <formula>"&gt;1" ="&lt;8"</formula>
    </cfRule>
  </conditionalFormatting>
  <conditionalFormatting sqref="F50:AJ50">
    <cfRule type="expression" dxfId="92" priority="91" stopIfTrue="1">
      <formula>"&gt;1" ="&lt;8"</formula>
    </cfRule>
  </conditionalFormatting>
  <conditionalFormatting sqref="F51">
    <cfRule type="expression" dxfId="91" priority="90" stopIfTrue="1">
      <formula>"&gt;1" ="&lt;8"</formula>
    </cfRule>
  </conditionalFormatting>
  <conditionalFormatting sqref="F52">
    <cfRule type="expression" dxfId="90" priority="89" stopIfTrue="1">
      <formula>"&gt;1" ="&lt;8"</formula>
    </cfRule>
  </conditionalFormatting>
  <conditionalFormatting sqref="F53">
    <cfRule type="expression" dxfId="89" priority="88" stopIfTrue="1">
      <formula>"&gt;1" ="&lt;8"</formula>
    </cfRule>
  </conditionalFormatting>
  <conditionalFormatting sqref="F54">
    <cfRule type="expression" dxfId="88" priority="87" stopIfTrue="1">
      <formula>"&gt;1" ="&lt;8"</formula>
    </cfRule>
  </conditionalFormatting>
  <conditionalFormatting sqref="G50:AJ54">
    <cfRule type="expression" dxfId="87" priority="86" stopIfTrue="1">
      <formula>"&gt;1" ="&lt;8"</formula>
    </cfRule>
  </conditionalFormatting>
  <conditionalFormatting sqref="G51:AJ54">
    <cfRule type="expression" dxfId="86" priority="85" stopIfTrue="1">
      <formula>"&gt;1" ="&lt;8"</formula>
    </cfRule>
  </conditionalFormatting>
  <conditionalFormatting sqref="F50:AJ54">
    <cfRule type="notContainsBlanks" dxfId="84" priority="84" stopIfTrue="1">
      <formula>LEN(TRIM(F50))&gt;0</formula>
    </cfRule>
  </conditionalFormatting>
  <conditionalFormatting sqref="F51:F54">
    <cfRule type="expression" dxfId="83" priority="83" stopIfTrue="1">
      <formula>"&gt;1" ="&lt;8"</formula>
    </cfRule>
  </conditionalFormatting>
  <conditionalFormatting sqref="G51:AJ54">
    <cfRule type="expression" dxfId="82" priority="82" stopIfTrue="1">
      <formula>"&gt;1" ="&lt;8"</formula>
    </cfRule>
  </conditionalFormatting>
  <conditionalFormatting sqref="F51">
    <cfRule type="expression" dxfId="81" priority="81" stopIfTrue="1">
      <formula>"&gt;1" ="&lt;8"</formula>
    </cfRule>
  </conditionalFormatting>
  <conditionalFormatting sqref="G51:AJ51">
    <cfRule type="expression" dxfId="80" priority="80" stopIfTrue="1">
      <formula>"&gt;1" ="&lt;8"</formula>
    </cfRule>
  </conditionalFormatting>
  <conditionalFormatting sqref="F52">
    <cfRule type="expression" dxfId="79" priority="79" stopIfTrue="1">
      <formula>"&gt;1" ="&lt;8"</formula>
    </cfRule>
  </conditionalFormatting>
  <conditionalFormatting sqref="G52:AJ52">
    <cfRule type="expression" dxfId="78" priority="78" stopIfTrue="1">
      <formula>"&gt;1" ="&lt;8"</formula>
    </cfRule>
  </conditionalFormatting>
  <conditionalFormatting sqref="F53">
    <cfRule type="expression" dxfId="77" priority="77" stopIfTrue="1">
      <formula>"&gt;1" ="&lt;8"</formula>
    </cfRule>
  </conditionalFormatting>
  <conditionalFormatting sqref="G53:AJ53">
    <cfRule type="expression" dxfId="76" priority="76" stopIfTrue="1">
      <formula>"&gt;1" ="&lt;8"</formula>
    </cfRule>
  </conditionalFormatting>
  <conditionalFormatting sqref="F54">
    <cfRule type="expression" dxfId="75" priority="75" stopIfTrue="1">
      <formula>"&gt;1" ="&lt;8"</formula>
    </cfRule>
  </conditionalFormatting>
  <conditionalFormatting sqref="G54:AJ54">
    <cfRule type="expression" dxfId="74" priority="74" stopIfTrue="1">
      <formula>"&gt;1" ="&lt;8"</formula>
    </cfRule>
  </conditionalFormatting>
  <conditionalFormatting sqref="G51:AJ51">
    <cfRule type="expression" dxfId="73" priority="73" stopIfTrue="1">
      <formula>"&gt;1" ="&lt;8"</formula>
    </cfRule>
  </conditionalFormatting>
  <conditionalFormatting sqref="G52:AJ52">
    <cfRule type="expression" dxfId="72" priority="72" stopIfTrue="1">
      <formula>"&gt;1" ="&lt;8"</formula>
    </cfRule>
  </conditionalFormatting>
  <conditionalFormatting sqref="G53:AJ53">
    <cfRule type="expression" dxfId="71" priority="71" stopIfTrue="1">
      <formula>"&gt;1" ="&lt;8"</formula>
    </cfRule>
  </conditionalFormatting>
  <conditionalFormatting sqref="G54:AJ54">
    <cfRule type="expression" dxfId="70" priority="70" stopIfTrue="1">
      <formula>"&gt;1" ="&lt;8"</formula>
    </cfRule>
  </conditionalFormatting>
  <conditionalFormatting sqref="G50">
    <cfRule type="expression" dxfId="69" priority="68" stopIfTrue="1">
      <formula>"&gt;1" ="&lt;8"</formula>
    </cfRule>
  </conditionalFormatting>
  <conditionalFormatting sqref="H50:AJ54">
    <cfRule type="expression" dxfId="68" priority="66" stopIfTrue="1">
      <formula>"&gt;1" ="&lt;8"</formula>
    </cfRule>
  </conditionalFormatting>
  <conditionalFormatting sqref="F51:AJ54">
    <cfRule type="expression" dxfId="67" priority="64" stopIfTrue="1">
      <formula>"&gt;1" ="&lt;8"</formula>
    </cfRule>
  </conditionalFormatting>
  <conditionalFormatting sqref="G51:G54">
    <cfRule type="expression" dxfId="66" priority="62" stopIfTrue="1">
      <formula>"&gt;1" ="&lt;8"</formula>
    </cfRule>
  </conditionalFormatting>
  <conditionalFormatting sqref="H50:AJ50">
    <cfRule type="expression" dxfId="65" priority="58" stopIfTrue="1">
      <formula>"&gt;1" ="&lt;8"</formula>
    </cfRule>
  </conditionalFormatting>
  <conditionalFormatting sqref="F51:AJ54">
    <cfRule type="expression" dxfId="64" priority="55" stopIfTrue="1">
      <formula>"&gt;1" ="&lt;8"</formula>
    </cfRule>
  </conditionalFormatting>
  <conditionalFormatting sqref="G51:G54">
    <cfRule type="expression" dxfId="63" priority="53" stopIfTrue="1">
      <formula>"&gt;1" ="&lt;8"</formula>
    </cfRule>
  </conditionalFormatting>
  <conditionalFormatting sqref="H51:AJ54">
    <cfRule type="expression" dxfId="62" priority="49" stopIfTrue="1">
      <formula>"&gt;1" ="&lt;8"</formula>
    </cfRule>
  </conditionalFormatting>
  <conditionalFormatting sqref="H50:AJ50">
    <cfRule type="expression" dxfId="61" priority="46" stopIfTrue="1">
      <formula>"&gt;1" ="&lt;8"</formula>
    </cfRule>
  </conditionalFormatting>
  <conditionalFormatting sqref="H51:AJ51">
    <cfRule type="expression" dxfId="60" priority="43" stopIfTrue="1">
      <formula>"&gt;1" ="&lt;8"</formula>
    </cfRule>
  </conditionalFormatting>
  <conditionalFormatting sqref="H51:AJ51">
    <cfRule type="expression" dxfId="59" priority="41" stopIfTrue="1">
      <formula>"&gt;1" ="&lt;8"</formula>
    </cfRule>
  </conditionalFormatting>
  <conditionalFormatting sqref="H52:AJ52">
    <cfRule type="expression" dxfId="58" priority="38" stopIfTrue="1">
      <formula>"&gt;1" ="&lt;8"</formula>
    </cfRule>
  </conditionalFormatting>
  <conditionalFormatting sqref="H52:AJ52">
    <cfRule type="expression" dxfId="57" priority="36" stopIfTrue="1">
      <formula>"&gt;1" ="&lt;8"</formula>
    </cfRule>
  </conditionalFormatting>
  <conditionalFormatting sqref="F53">
    <cfRule type="expression" dxfId="56" priority="33" stopIfTrue="1">
      <formula>"&gt;1" ="&lt;8"</formula>
    </cfRule>
  </conditionalFormatting>
  <conditionalFormatting sqref="F53">
    <cfRule type="expression" dxfId="55" priority="32" stopIfTrue="1">
      <formula>"&gt;1" ="&lt;8"</formula>
    </cfRule>
  </conditionalFormatting>
  <conditionalFormatting sqref="G53:AJ53">
    <cfRule type="expression" dxfId="54" priority="31" stopIfTrue="1">
      <formula>"&gt;1" ="&lt;8"</formula>
    </cfRule>
  </conditionalFormatting>
  <conditionalFormatting sqref="G53:AJ53">
    <cfRule type="expression" dxfId="53" priority="30" stopIfTrue="1">
      <formula>"&gt;1" ="&lt;8"</formula>
    </cfRule>
  </conditionalFormatting>
  <conditionalFormatting sqref="H53:AJ53">
    <cfRule type="expression" dxfId="52" priority="29" stopIfTrue="1">
      <formula>"&gt;1" ="&lt;8"</formula>
    </cfRule>
  </conditionalFormatting>
  <conditionalFormatting sqref="H53:AJ53">
    <cfRule type="expression" dxfId="51" priority="27" stopIfTrue="1">
      <formula>"&gt;1" ="&lt;8"</formula>
    </cfRule>
  </conditionalFormatting>
  <conditionalFormatting sqref="F54">
    <cfRule type="expression" dxfId="50" priority="24" stopIfTrue="1">
      <formula>"&gt;1" ="&lt;8"</formula>
    </cfRule>
  </conditionalFormatting>
  <conditionalFormatting sqref="F54">
    <cfRule type="expression" dxfId="49" priority="23" stopIfTrue="1">
      <formula>"&gt;1" ="&lt;8"</formula>
    </cfRule>
  </conditionalFormatting>
  <conditionalFormatting sqref="G54:AJ54">
    <cfRule type="expression" dxfId="48" priority="22" stopIfTrue="1">
      <formula>"&gt;1" ="&lt;8"</formula>
    </cfRule>
  </conditionalFormatting>
  <conditionalFormatting sqref="G54:AJ54">
    <cfRule type="expression" dxfId="47" priority="21" stopIfTrue="1">
      <formula>"&gt;1" ="&lt;8"</formula>
    </cfRule>
  </conditionalFormatting>
  <conditionalFormatting sqref="H54:AJ54">
    <cfRule type="expression" dxfId="46" priority="20" stopIfTrue="1">
      <formula>"&gt;1" ="&lt;8"</formula>
    </cfRule>
  </conditionalFormatting>
  <conditionalFormatting sqref="H54:AJ54">
    <cfRule type="expression" dxfId="45" priority="18" stopIfTrue="1">
      <formula>"&gt;1" ="&lt;8"</formula>
    </cfRule>
  </conditionalFormatting>
  <conditionalFormatting sqref="F51:AJ54">
    <cfRule type="expression" dxfId="44" priority="13" stopIfTrue="1">
      <formula>"&gt;1" ="&lt;8"</formula>
    </cfRule>
  </conditionalFormatting>
  <conditionalFormatting sqref="F51:AJ54">
    <cfRule type="expression" dxfId="43" priority="10" stopIfTrue="1">
      <formula>"&gt;1" ="&lt;8"</formula>
    </cfRule>
  </conditionalFormatting>
  <conditionalFormatting sqref="H50:AJ50">
    <cfRule type="expression" dxfId="42" priority="7" stopIfTrue="1">
      <formula>"&gt;1" ="&lt;8"</formula>
    </cfRule>
  </conditionalFormatting>
  <dataValidations xWindow="524" yWindow="667" count="20">
    <dataValidation type="decimal" allowBlank="1" showDropDown="1" showInputMessage="1" showErrorMessage="1" errorTitle="Zlý kód" error="Použite údaj 0,5 pri poldňovej dovolenke, alebo 1 pri celodennej dovolenke_x000a_" prompt="Použite údaj 0,5 pri poldňovej dovolenke, alebo 1 pri celodennej dovolenke" sqref="F40:AJ40 F18:AJ18 F62:AJ62">
      <formula1>0.5</formula1>
      <formula2>1</formula2>
    </dataValidation>
    <dataValidation type="whole" allowBlank="1" showInputMessage="1" showErrorMessage="1" errorTitle="Zlý číselný údaj " error="Použite číslo v rozsahu 1 až 12" prompt="Zadajte číslo mesiaca v rozsahu 1 - 12" sqref="I1">
      <formula1>1</formula1>
      <formula2>12</formula2>
    </dataValidation>
    <dataValidation type="whole" allowBlank="1" showInputMessage="1" showErrorMessage="1" errorTitle="Zlý číselný údaj " error="Použite číslo v rozsahu 2018 a viac" prompt="Zadajte rok 2018 a neskôr" sqref="K1">
      <formula1>2017</formula1>
      <formula2>9999</formula2>
    </dataValidation>
    <dataValidation type="decimal" allowBlank="1" showInputMessage="1" showErrorMessage="1" errorTitle="Zlý číselný údaj " error="Použite číslo v rozsahu 0,5 až 14,0" sqref="F28:AJ32 F12:AJ15 F56:AJ59 F34:AJ37 F6:AJ10 F50:AJ54">
      <formula1>0.5</formula1>
      <formula2>14</formula2>
    </dataValidation>
    <dataValidation type="whole" operator="equal" allowBlank="1" showDropDown="1" showInputMessage="1" showErrorMessage="1" errorTitle="Zlý kód" error="Použite kód 1 na každý pracovný deň, v ktorý má zamestnanec ošetrovné alebo návštevu lekára_x000a_" prompt="Zadajte 1 ak má zamestnanec v uvedený deň potvrdenie o návšteve lekára" sqref="F43:AJ43 F21:AJ21 F64:AJ65">
      <formula1>1</formula1>
    </dataValidation>
    <dataValidation type="whole" operator="equal" allowBlank="1" showDropDown="1" showInputMessage="1" showErrorMessage="1" errorTitle="Zlý kód" error="Použite kód 1 na každý deň, v ktorom bol zamestnanec na služobnej ceste_x000a_" prompt="Zadajte 1 ak bol zamestnanec v uvedený deň na služobnej ceste" sqref="F44:AJ44 F22:AJ22 F66:AJ66">
      <formula1>1</formula1>
    </dataValidation>
    <dataValidation type="list" allowBlank="1" showDropDown="1" showInputMessage="1" showErrorMessage="1" errorTitle="Zlý kód" error="Použite kód 1 na každý deň, v ktorom bolo zamestnancovi poskytnuté stravné alebo stravný lístok_x000a_" prompt="Zadajte 1 ak bolo zamestnancovi poskytnuté stravovanie alebo stravný lístok" sqref="F45:AJ45 F67:AJ67 F23:AJ23">
      <formula1>"1"</formula1>
    </dataValidation>
    <dataValidation type="decimal" allowBlank="1" showInputMessage="1" showErrorMessage="1" errorTitle="Zlý číselný údaj " error="Použite číslo v rozsahu 0,0 až 12" prompt="Zadajte úväzok zamestnanca (hod) podľa pracovnej zmluvy." sqref="V47 V3 V25">
      <formula1>0</formula1>
      <formula2>12</formula2>
    </dataValidation>
    <dataValidation type="decimal" errorStyle="warning" allowBlank="1" showDropDown="1" showInputMessage="1" showErrorMessage="1" errorTitle="Zostatok nadčasov" error="Zadajte zostatok hodín nadčasov z predošlého mesiaca - maximálne  150 a so súhlasom zamestnanca (dodatok PZ) 400 hodín._x000a_" prompt="Zadajte zostatok nadčasov z predošlého mesiaca" sqref="E16 E38 E60">
      <formula1>0</formula1>
      <formula2>400</formula2>
    </dataValidation>
    <dataValidation type="whole" errorStyle="warning" allowBlank="1" showDropDown="1" showInputMessage="1" showErrorMessage="1" errorTitle="Zostatok stravných lístkov" error="Zadajte počet poskytnutých stravných lístkov vrátane zostatku stravných lístkov z predošlého mesiaca_x000a_" prompt="Zadajte počet poskytnutých stravných lístkov vrátane zostatku stravných lístkov z predošlého mesiaca" sqref="E23 E45 E67">
      <formula1>0</formula1>
      <formula2>90</formula2>
    </dataValidation>
    <dataValidation type="whole" operator="lessThan" allowBlank="1" showInputMessage="1" showErrorMessage="1" errorTitle="Nesprávna hodnota" error="Zostatok stravných lístkov nemôže mať zápornú hodnotu" sqref="AM23 AM45 AM67">
      <formula1>0</formula1>
    </dataValidation>
    <dataValidation type="decimal" allowBlank="1" showInputMessage="1" showErrorMessage="1" errorTitle="Zlý číselný údaj " error="Použite číslo v rozsahu 0,5 až 400" prompt="Zadajte hodiny nadčasov (max. 150 bez dohody v zmluve, max 400 s dohodou v zmluve)._x000a_" sqref="AA3 AA25 AA47">
      <formula1>0</formula1>
      <formula2>400</formula2>
    </dataValidation>
    <dataValidation type="decimal" errorStyle="warning" allowBlank="1" showDropDown="1" showInputMessage="1" showErrorMessage="1" errorTitle="Evidencia počtu dní dovolenky" error="Zadajte počet dní zostávajúcej dovolenky ku koncu predošlého mesiaca. Max. 50 dní_x000a_" prompt="Zadajte počet dní nevyčerpanej dovolenky z predošlého mesiaca" sqref="E18 E40 E62">
      <formula1>0</formula1>
      <formula2>50</formula2>
    </dataValidation>
    <dataValidation type="whole" allowBlank="1" showDropDown="1" showInputMessage="1" showErrorMessage="1" errorTitle="Zlý kód" error="Použite kód 1 na každý kalendárny deň trvania PN-ky" prompt="Zadajte 1 ak bol zamestnanec v uvedený deň práceneschopný (aj počas soboty, nedele a sviatku" sqref="F42:AJ42 F20:AJ20">
      <formula1>1</formula1>
      <formula2>1</formula2>
    </dataValidation>
    <dataValidation type="textLength" operator="greaterThan" showInputMessage="1" showErrorMessage="1" errorTitle="Prázdne pole" error="Prázdne pole &quot;Priezvisko a meno zamestnanca&quot;" prompt="Zadajte priezvisko a meno zamestnanca" sqref="D25:E25 D3:E3 D47:E47">
      <formula1>2</formula1>
    </dataValidation>
    <dataValidation type="decimal" allowBlank="1" showInputMessage="1" showErrorMessage="1" errorTitle="Zlý číselný údaj " error="Použite číslo v rozsahu 0,5 až 14,0" prompt="Zadajte počet hodín náhradného voľna" sqref="F41:AJ41 F19:AJ19 F63:AJ63">
      <formula1>0.5</formula1>
      <formula2>14</formula2>
    </dataValidation>
    <dataValidation type="decimal" errorStyle="warning" allowBlank="1" showDropDown="1" showInputMessage="1" showErrorMessage="1" errorTitle="Zostatok stravných lístkov" error="Zadajte počet nevyčerpaných hodín NV z predošlého obdobia" prompt="Zadajte počet nevyčerpaných hodín NV z predošlého obdobia" sqref="E63 E19 E41">
      <formula1>0</formula1>
      <formula2>90</formula2>
    </dataValidation>
    <dataValidation type="whole" errorStyle="warning" allowBlank="1" showDropDown="1" showInputMessage="1" showErrorMessage="1" errorTitle="Zostatok stravných lístkov" error="Zadajte počet dní doteraz čerpaných na ošetrovné / návštevu lekára" prompt="Zadajte počet dní doteraz čerpaných na ošetrovné / návštevu lekára" sqref="E21 E43 E65">
      <formula1>0</formula1>
      <formula2>90</formula2>
    </dataValidation>
    <dataValidation type="whole" operator="lessThan" allowBlank="1" showInputMessage="1" showErrorMessage="1" errorTitle="Nesprávna hodnota" error="Zostatok nemôže mať zápornú hodnotu" sqref="AM19 AM41 AM63">
      <formula1>0</formula1>
    </dataValidation>
    <dataValidation type="textLength" operator="greaterThan" showDropDown="1" showInputMessage="1" showErrorMessage="1" errorTitle="Nevyplnené pole" error="Nevyplnené pole - &quot;Zamestnávateľ&quot;_x000a_" prompt="Zadajte názov zamestnávateľa presne tak, ako ste uviedli v objednávke" sqref="D1:E1">
      <formula1>2</formula1>
    </dataValidation>
  </dataValidations>
  <hyperlinks>
    <hyperlink ref="AN21" r:id="rId1"/>
    <hyperlink ref="AN43" r:id="rId2"/>
    <hyperlink ref="AN65" r:id="rId3"/>
  </hyperlinks>
  <pageMargins left="0.7" right="0.7" top="0.75" bottom="0.75" header="0.3" footer="0.3"/>
  <pageSetup paperSize="9" scale="58" orientation="landscape" horizontalDpi="1200" verticalDpi="1200"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38" stopIfTrue="1" id="{49DCA356-8B9B-49EA-8970-9A7559D8D45E}">
            <xm:f>IFERROR(VLOOKUP(F2,Sviatky!$B$2:$E$384,4,0),"")="SV"</xm:f>
            <x14:dxf>
              <fill>
                <gradientFill degree="90">
                  <stop position="0">
                    <color theme="0"/>
                  </stop>
                  <stop position="0.5">
                    <color rgb="FFC00000"/>
                  </stop>
                  <stop position="1">
                    <color theme="0"/>
                  </stop>
                </gradientFill>
              </fill>
            </x14:dxf>
          </x14:cfRule>
          <xm:sqref>F4</xm:sqref>
        </x14:conditionalFormatting>
        <x14:conditionalFormatting xmlns:xm="http://schemas.microsoft.com/office/excel/2006/main">
          <x14:cfRule type="expression" priority="2224" stopIfTrue="1" id="{EFF24BA3-8132-4E46-A647-1090F915A937}">
            <xm:f>IFERROR(VLOOKUP(F24,Sviatky!$B$2:$E$384,4,0),"")="SV"</xm:f>
            <x14:dxf>
              <fill>
                <gradientFill degree="90">
                  <stop position="0">
                    <color theme="0"/>
                  </stop>
                  <stop position="0.5">
                    <color rgb="FFC00000"/>
                  </stop>
                  <stop position="1">
                    <color theme="0"/>
                  </stop>
                </gradientFill>
              </fill>
            </x14:dxf>
          </x14:cfRule>
          <xm:sqref>F26</xm:sqref>
        </x14:conditionalFormatting>
        <x14:conditionalFormatting xmlns:xm="http://schemas.microsoft.com/office/excel/2006/main">
          <x14:cfRule type="expression" priority="2148" stopIfTrue="1" id="{AFAA8E86-CBFF-43D2-8BCD-EFC7B3F60BBE}">
            <xm:f>IFERROR(VLOOKUP(F46,Sviatky!$B$2:$E$384,4,0),"")="SV"</xm:f>
            <x14:dxf>
              <fill>
                <gradientFill degree="90">
                  <stop position="0">
                    <color theme="0"/>
                  </stop>
                  <stop position="0.5">
                    <color rgb="FFC00000"/>
                  </stop>
                  <stop position="1">
                    <color theme="0"/>
                  </stop>
                </gradientFill>
              </fill>
            </x14:dxf>
          </x14:cfRule>
          <xm:sqref>F48</xm:sqref>
        </x14:conditionalFormatting>
        <x14:conditionalFormatting xmlns:xm="http://schemas.microsoft.com/office/excel/2006/main">
          <x14:cfRule type="expression" priority="1415" stopIfTrue="1" id="{03C01157-CE1D-4B91-9C7E-622884C7589F}">
            <xm:f>IFERROR(VLOOKUP(G2,Sviatky!$B$2:$E$384,4,0),"")="SV"</xm:f>
            <x14:dxf>
              <fill>
                <gradientFill degree="90">
                  <stop position="0">
                    <color theme="0"/>
                  </stop>
                  <stop position="0.5">
                    <color rgb="FFC00000"/>
                  </stop>
                  <stop position="1">
                    <color theme="0"/>
                  </stop>
                </gradientFill>
              </fill>
            </x14:dxf>
          </x14:cfRule>
          <xm:sqref>G4:AJ4</xm:sqref>
        </x14:conditionalFormatting>
        <x14:conditionalFormatting xmlns:xm="http://schemas.microsoft.com/office/excel/2006/main">
          <x14:cfRule type="expression" priority="1406" stopIfTrue="1" id="{7A24CB68-2D70-4221-8F2F-4034BEB267C5}">
            <xm:f>IFERROR(VLOOKUP(G24,Sviatky!$B$2:$E$384,4,0),"")="SV"</xm:f>
            <x14:dxf>
              <fill>
                <gradientFill degree="90">
                  <stop position="0">
                    <color theme="0"/>
                  </stop>
                  <stop position="0.5">
                    <color rgb="FFC00000"/>
                  </stop>
                  <stop position="1">
                    <color theme="0"/>
                  </stop>
                </gradientFill>
              </fill>
            </x14:dxf>
          </x14:cfRule>
          <xm:sqref>G26:AJ26</xm:sqref>
        </x14:conditionalFormatting>
        <x14:conditionalFormatting xmlns:xm="http://schemas.microsoft.com/office/excel/2006/main">
          <x14:cfRule type="expression" priority="1397" stopIfTrue="1" id="{06E5F205-597C-4813-BDFC-4BCE97C54F43}">
            <xm:f>IFERROR(VLOOKUP(G46,Sviatky!$B$2:$E$384,4,0),"")="SV"</xm:f>
            <x14:dxf>
              <fill>
                <gradientFill degree="90">
                  <stop position="0">
                    <color theme="0"/>
                  </stop>
                  <stop position="0.5">
                    <color rgb="FFC00000"/>
                  </stop>
                  <stop position="1">
                    <color theme="0"/>
                  </stop>
                </gradientFill>
              </fill>
            </x14:dxf>
          </x14:cfRule>
          <xm:sqref>G48:AJ48</xm:sqref>
        </x14:conditionalFormatting>
        <x14:conditionalFormatting xmlns:xm="http://schemas.microsoft.com/office/excel/2006/main">
          <x14:cfRule type="expression" priority="1212" id="{3265D0F0-610F-4F34-8C02-8BF1F9F33A6E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F12:H12</xm:sqref>
        </x14:conditionalFormatting>
        <x14:conditionalFormatting xmlns:xm="http://schemas.microsoft.com/office/excel/2006/main">
          <x14:cfRule type="expression" priority="1210" id="{8868356E-73EE-4A0C-8CE0-AA462AE36E51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G12</xm:sqref>
        </x14:conditionalFormatting>
        <x14:conditionalFormatting xmlns:xm="http://schemas.microsoft.com/office/excel/2006/main">
          <x14:cfRule type="expression" priority="1208" id="{C5092C6D-3F00-47F8-BBE5-998556255758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H12:H14</xm:sqref>
        </x14:conditionalFormatting>
        <x14:conditionalFormatting xmlns:xm="http://schemas.microsoft.com/office/excel/2006/main">
          <x14:cfRule type="expression" priority="1206" id="{D3E390A9-5D18-4614-9738-32A45124EE18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F13:H14</xm:sqref>
        </x14:conditionalFormatting>
        <x14:conditionalFormatting xmlns:xm="http://schemas.microsoft.com/office/excel/2006/main">
          <x14:cfRule type="expression" priority="1204" id="{CC097A84-3E75-4E2D-904B-A46E49307596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G13:G14</xm:sqref>
        </x14:conditionalFormatting>
        <x14:conditionalFormatting xmlns:xm="http://schemas.microsoft.com/office/excel/2006/main">
          <x14:cfRule type="expression" priority="1203" id="{8F716193-8F5E-4712-B7FA-BF905434C17A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F12</xm:sqref>
        </x14:conditionalFormatting>
        <x14:conditionalFormatting xmlns:xm="http://schemas.microsoft.com/office/excel/2006/main">
          <x14:cfRule type="expression" priority="1202" id="{75069AC3-948D-4B22-BBD2-1B692EC79414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G12</xm:sqref>
        </x14:conditionalFormatting>
        <x14:conditionalFormatting xmlns:xm="http://schemas.microsoft.com/office/excel/2006/main">
          <x14:cfRule type="expression" priority="1200" id="{E28893A3-86A8-4805-B77A-B8764306B9C2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H12</xm:sqref>
        </x14:conditionalFormatting>
        <x14:conditionalFormatting xmlns:xm="http://schemas.microsoft.com/office/excel/2006/main">
          <x14:cfRule type="expression" priority="1199" id="{59FFB855-D1C7-4EC0-9920-0B80E3C21CEF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H12</xm:sqref>
        </x14:conditionalFormatting>
        <x14:conditionalFormatting xmlns:xm="http://schemas.microsoft.com/office/excel/2006/main">
          <x14:cfRule type="expression" priority="1197" id="{CC30D34D-3357-4C51-A1B4-DB6DDF0D96B1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F13:H14</xm:sqref>
        </x14:conditionalFormatting>
        <x14:conditionalFormatting xmlns:xm="http://schemas.microsoft.com/office/excel/2006/main">
          <x14:cfRule type="expression" priority="1195" id="{C2AC1E7B-3458-4977-AABB-4DB0BA5B670E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G13:G14</xm:sqref>
        </x14:conditionalFormatting>
        <x14:conditionalFormatting xmlns:xm="http://schemas.microsoft.com/office/excel/2006/main">
          <x14:cfRule type="expression" priority="1194" id="{8BCAC9DA-150B-43D8-8DC5-EAA1A612EFAA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F13:F14</xm:sqref>
        </x14:conditionalFormatting>
        <x14:conditionalFormatting xmlns:xm="http://schemas.microsoft.com/office/excel/2006/main">
          <x14:cfRule type="expression" priority="1193" id="{2BEEA727-C7FC-4609-A1B5-A03F9CD59A91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G13:G14</xm:sqref>
        </x14:conditionalFormatting>
        <x14:conditionalFormatting xmlns:xm="http://schemas.microsoft.com/office/excel/2006/main">
          <x14:cfRule type="expression" priority="1191" id="{AB1E607A-1F3F-4B6F-9E0B-8954EE9370C1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H13:H14</xm:sqref>
        </x14:conditionalFormatting>
        <x14:conditionalFormatting xmlns:xm="http://schemas.microsoft.com/office/excel/2006/main">
          <x14:cfRule type="expression" priority="1190" id="{08C48112-1F63-4C83-BA5A-C3C61FD3472C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H13:H14</xm:sqref>
        </x14:conditionalFormatting>
        <x14:conditionalFormatting xmlns:xm="http://schemas.microsoft.com/office/excel/2006/main">
          <x14:cfRule type="expression" priority="1188" id="{DBFACDCC-FFF0-40AE-AE41-F73EBC0BA830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H12</xm:sqref>
        </x14:conditionalFormatting>
        <x14:conditionalFormatting xmlns:xm="http://schemas.microsoft.com/office/excel/2006/main">
          <x14:cfRule type="expression" priority="1187" id="{46ECD20F-3253-43C3-9BE9-2C25CDD15188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H12</xm:sqref>
        </x14:conditionalFormatting>
        <x14:conditionalFormatting xmlns:xm="http://schemas.microsoft.com/office/excel/2006/main">
          <x14:cfRule type="expression" priority="1185" id="{F022B1D1-B144-45A8-8BA4-DCE41B88CF80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H13</xm:sqref>
        </x14:conditionalFormatting>
        <x14:conditionalFormatting xmlns:xm="http://schemas.microsoft.com/office/excel/2006/main">
          <x14:cfRule type="expression" priority="1183" id="{EE85F0FC-92A7-4388-AA59-CC67D9D6DAF7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H13</xm:sqref>
        </x14:conditionalFormatting>
        <x14:conditionalFormatting xmlns:xm="http://schemas.microsoft.com/office/excel/2006/main">
          <x14:cfRule type="expression" priority="1182" id="{7BEA15E6-CED2-4A76-8FEA-F14FD1464AF6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H13</xm:sqref>
        </x14:conditionalFormatting>
        <x14:conditionalFormatting xmlns:xm="http://schemas.microsoft.com/office/excel/2006/main">
          <x14:cfRule type="expression" priority="1180" id="{02C59731-CA7E-48C2-ABEC-BD8E617B4C79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H14</xm:sqref>
        </x14:conditionalFormatting>
        <x14:conditionalFormatting xmlns:xm="http://schemas.microsoft.com/office/excel/2006/main">
          <x14:cfRule type="expression" priority="1178" id="{DAEDDCD5-CF19-4466-8892-AB1565FACD4C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H14</xm:sqref>
        </x14:conditionalFormatting>
        <x14:conditionalFormatting xmlns:xm="http://schemas.microsoft.com/office/excel/2006/main">
          <x14:cfRule type="expression" priority="1177" id="{450993CB-8252-4820-BF7D-3CA09A418A7D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H14</xm:sqref>
        </x14:conditionalFormatting>
        <x14:conditionalFormatting xmlns:xm="http://schemas.microsoft.com/office/excel/2006/main">
          <x14:cfRule type="expression" priority="1176" id="{C31BF996-5808-45BB-8F27-6EA34B9C69CB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G12</xm:sqref>
        </x14:conditionalFormatting>
        <x14:conditionalFormatting xmlns:xm="http://schemas.microsoft.com/office/excel/2006/main">
          <x14:cfRule type="expression" priority="1175" id="{C36F3C59-7545-487D-B22F-598401113D6C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H12</xm:sqref>
        </x14:conditionalFormatting>
        <x14:conditionalFormatting xmlns:xm="http://schemas.microsoft.com/office/excel/2006/main">
          <x14:cfRule type="expression" priority="1173" id="{E20E38A1-896A-4046-A6B5-5662B07CA79E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F13:H14</xm:sqref>
        </x14:conditionalFormatting>
        <x14:conditionalFormatting xmlns:xm="http://schemas.microsoft.com/office/excel/2006/main">
          <x14:cfRule type="expression" priority="1172" id="{03C7045B-1D06-4A9D-8CDD-F2C2F3F03A05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F13:H14</xm:sqref>
        </x14:conditionalFormatting>
        <x14:conditionalFormatting xmlns:xm="http://schemas.microsoft.com/office/excel/2006/main">
          <x14:cfRule type="expression" priority="1170" id="{90CC17ED-94FD-4AE5-AF01-AFC019BD4EEB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F13:H14</xm:sqref>
        </x14:conditionalFormatting>
        <x14:conditionalFormatting xmlns:xm="http://schemas.microsoft.com/office/excel/2006/main">
          <x14:cfRule type="expression" priority="1169" id="{E8FB7AE8-E3FC-4DA1-A870-619E5BA67917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F13:H14</xm:sqref>
        </x14:conditionalFormatting>
        <x14:conditionalFormatting xmlns:xm="http://schemas.microsoft.com/office/excel/2006/main">
          <x14:cfRule type="expression" priority="847" id="{429B3226-A06F-4AF8-91DE-7BA5992D1438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I12:AJ12</xm:sqref>
        </x14:conditionalFormatting>
        <x14:conditionalFormatting xmlns:xm="http://schemas.microsoft.com/office/excel/2006/main">
          <x14:cfRule type="expression" priority="845" id="{52D04951-DC94-42C1-BB0D-69050022E9B7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I12:AJ14</xm:sqref>
        </x14:conditionalFormatting>
        <x14:conditionalFormatting xmlns:xm="http://schemas.microsoft.com/office/excel/2006/main">
          <x14:cfRule type="expression" priority="843" id="{C179A3D0-1968-4AD2-AB37-A1F27C21B973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I13:AJ14</xm:sqref>
        </x14:conditionalFormatting>
        <x14:conditionalFormatting xmlns:xm="http://schemas.microsoft.com/office/excel/2006/main">
          <x14:cfRule type="expression" priority="841" id="{AF70709C-F720-488E-9AC6-C1A063C62D22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I12:AJ12</xm:sqref>
        </x14:conditionalFormatting>
        <x14:conditionalFormatting xmlns:xm="http://schemas.microsoft.com/office/excel/2006/main">
          <x14:cfRule type="expression" priority="840" id="{CF064672-0BE9-4CE0-9E75-FF4A7B2EC957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I12:AJ12</xm:sqref>
        </x14:conditionalFormatting>
        <x14:conditionalFormatting xmlns:xm="http://schemas.microsoft.com/office/excel/2006/main">
          <x14:cfRule type="expression" priority="838" id="{83C4F271-AB01-4DCD-BC44-A2A21EBA6528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I13:AJ14</xm:sqref>
        </x14:conditionalFormatting>
        <x14:conditionalFormatting xmlns:xm="http://schemas.microsoft.com/office/excel/2006/main">
          <x14:cfRule type="expression" priority="836" id="{876FD561-E0AA-47F1-969B-DB5237CA66B8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I13:AJ14</xm:sqref>
        </x14:conditionalFormatting>
        <x14:conditionalFormatting xmlns:xm="http://schemas.microsoft.com/office/excel/2006/main">
          <x14:cfRule type="expression" priority="835" id="{F0DB1069-171E-4005-9532-7D0A2B2F60DB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I13:AJ14</xm:sqref>
        </x14:conditionalFormatting>
        <x14:conditionalFormatting xmlns:xm="http://schemas.microsoft.com/office/excel/2006/main">
          <x14:cfRule type="expression" priority="833" id="{01F22526-00A7-44A2-9845-D2126C1A6C6F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I12:AJ12</xm:sqref>
        </x14:conditionalFormatting>
        <x14:conditionalFormatting xmlns:xm="http://schemas.microsoft.com/office/excel/2006/main">
          <x14:cfRule type="expression" priority="832" id="{684643EC-89EA-4C3D-A3E8-6AEFEDBC806E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I12:AJ12</xm:sqref>
        </x14:conditionalFormatting>
        <x14:conditionalFormatting xmlns:xm="http://schemas.microsoft.com/office/excel/2006/main">
          <x14:cfRule type="expression" priority="830" id="{FC297260-6D3A-41E5-9EF4-DE3D959D639A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I13:AJ13</xm:sqref>
        </x14:conditionalFormatting>
        <x14:conditionalFormatting xmlns:xm="http://schemas.microsoft.com/office/excel/2006/main">
          <x14:cfRule type="expression" priority="828" id="{7FDA2722-1920-41C0-9CCC-4144C7132F00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I13:AJ13</xm:sqref>
        </x14:conditionalFormatting>
        <x14:conditionalFormatting xmlns:xm="http://schemas.microsoft.com/office/excel/2006/main">
          <x14:cfRule type="expression" priority="827" id="{26C4F935-6DA6-4AFA-A27F-F69F081760DC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I13:AJ13</xm:sqref>
        </x14:conditionalFormatting>
        <x14:conditionalFormatting xmlns:xm="http://schemas.microsoft.com/office/excel/2006/main">
          <x14:cfRule type="expression" priority="825" id="{82AD2CA6-DB6A-44F4-8986-4FE6E5D30525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I14:AJ14</xm:sqref>
        </x14:conditionalFormatting>
        <x14:conditionalFormatting xmlns:xm="http://schemas.microsoft.com/office/excel/2006/main">
          <x14:cfRule type="expression" priority="823" id="{BE463A57-BD91-4521-BE78-8B818D444E47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I14:AJ14</xm:sqref>
        </x14:conditionalFormatting>
        <x14:conditionalFormatting xmlns:xm="http://schemas.microsoft.com/office/excel/2006/main">
          <x14:cfRule type="expression" priority="822" id="{712CCA65-2FD6-4D8B-AAF1-861C8B1BD2AE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I14:AJ14</xm:sqref>
        </x14:conditionalFormatting>
        <x14:conditionalFormatting xmlns:xm="http://schemas.microsoft.com/office/excel/2006/main">
          <x14:cfRule type="expression" priority="821" id="{F114CF2B-F310-4490-BF34-BBE476655200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I12:AJ12</xm:sqref>
        </x14:conditionalFormatting>
        <x14:conditionalFormatting xmlns:xm="http://schemas.microsoft.com/office/excel/2006/main">
          <x14:cfRule type="expression" priority="819" id="{2059CE14-E57E-41FF-97CE-8FBA8846CF06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I13:AJ14</xm:sqref>
        </x14:conditionalFormatting>
        <x14:conditionalFormatting xmlns:xm="http://schemas.microsoft.com/office/excel/2006/main">
          <x14:cfRule type="expression" priority="818" id="{EB8B7084-04B6-4195-8215-10A0FA7D96D0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I13:AJ14</xm:sqref>
        </x14:conditionalFormatting>
        <x14:conditionalFormatting xmlns:xm="http://schemas.microsoft.com/office/excel/2006/main">
          <x14:cfRule type="expression" priority="816" id="{B4954F43-4D6B-4DAB-8A32-1F0CEF2A5819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I13:AJ14</xm:sqref>
        </x14:conditionalFormatting>
        <x14:conditionalFormatting xmlns:xm="http://schemas.microsoft.com/office/excel/2006/main">
          <x14:cfRule type="expression" priority="815" id="{0D635450-D239-4613-B063-117193F2B51A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I13:AJ14</xm:sqref>
        </x14:conditionalFormatting>
        <x14:conditionalFormatting xmlns:xm="http://schemas.microsoft.com/office/excel/2006/main">
          <x14:cfRule type="expression" priority="709" id="{49CA9BDC-CCC2-4F11-A544-CE647AF6B556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F34:H34</xm:sqref>
        </x14:conditionalFormatting>
        <x14:conditionalFormatting xmlns:xm="http://schemas.microsoft.com/office/excel/2006/main">
          <x14:cfRule type="expression" priority="707" id="{FD05BA54-52EF-46F6-B07F-9EEEF1A09493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G34</xm:sqref>
        </x14:conditionalFormatting>
        <x14:conditionalFormatting xmlns:xm="http://schemas.microsoft.com/office/excel/2006/main">
          <x14:cfRule type="expression" priority="705" id="{7134CB60-52D3-43CB-814E-1F6937ABE4EC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H34:H36</xm:sqref>
        </x14:conditionalFormatting>
        <x14:conditionalFormatting xmlns:xm="http://schemas.microsoft.com/office/excel/2006/main">
          <x14:cfRule type="expression" priority="703" id="{0E46659C-95D9-4C3A-A13C-5F738C105482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F35:H36</xm:sqref>
        </x14:conditionalFormatting>
        <x14:conditionalFormatting xmlns:xm="http://schemas.microsoft.com/office/excel/2006/main">
          <x14:cfRule type="expression" priority="701" id="{A6A139E7-01A1-4095-9810-70FCC311198D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G35:G36</xm:sqref>
        </x14:conditionalFormatting>
        <x14:conditionalFormatting xmlns:xm="http://schemas.microsoft.com/office/excel/2006/main">
          <x14:cfRule type="expression" priority="700" id="{879CBCCA-7F52-4FFC-AE77-8100A8250046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F34</xm:sqref>
        </x14:conditionalFormatting>
        <x14:conditionalFormatting xmlns:xm="http://schemas.microsoft.com/office/excel/2006/main">
          <x14:cfRule type="expression" priority="699" id="{CA9A5A86-A4D6-4CEB-837D-636ECEEF81DE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G34</xm:sqref>
        </x14:conditionalFormatting>
        <x14:conditionalFormatting xmlns:xm="http://schemas.microsoft.com/office/excel/2006/main">
          <x14:cfRule type="expression" priority="697" id="{10B0C853-7E40-4902-A900-DBE6BAFE87A3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696" id="{73AF26CA-B703-4C05-B8C9-96D86E93BFF4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694" id="{21BBCC30-44F7-439F-9227-79F0F63DA6B9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F35:H36</xm:sqref>
        </x14:conditionalFormatting>
        <x14:conditionalFormatting xmlns:xm="http://schemas.microsoft.com/office/excel/2006/main">
          <x14:cfRule type="expression" priority="692" id="{09943CC2-585C-4D58-BADB-4994D34AD148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G35:G36</xm:sqref>
        </x14:conditionalFormatting>
        <x14:conditionalFormatting xmlns:xm="http://schemas.microsoft.com/office/excel/2006/main">
          <x14:cfRule type="expression" priority="691" id="{82EA9755-F35A-4ECA-89AD-6B70859617E9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F35:F36</xm:sqref>
        </x14:conditionalFormatting>
        <x14:conditionalFormatting xmlns:xm="http://schemas.microsoft.com/office/excel/2006/main">
          <x14:cfRule type="expression" priority="690" id="{B7FEDB12-44ED-479D-BAA3-6C8DD56AEB4D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G35:G36</xm:sqref>
        </x14:conditionalFormatting>
        <x14:conditionalFormatting xmlns:xm="http://schemas.microsoft.com/office/excel/2006/main">
          <x14:cfRule type="expression" priority="688" id="{3A41F73F-BC6F-4B62-9F19-D6D5AF85E87A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H35:H36</xm:sqref>
        </x14:conditionalFormatting>
        <x14:conditionalFormatting xmlns:xm="http://schemas.microsoft.com/office/excel/2006/main">
          <x14:cfRule type="expression" priority="687" id="{99C6D887-C6A8-4EB4-8C26-AF3B155FBF80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H35:H36</xm:sqref>
        </x14:conditionalFormatting>
        <x14:conditionalFormatting xmlns:xm="http://schemas.microsoft.com/office/excel/2006/main">
          <x14:cfRule type="expression" priority="685" id="{48132A37-FF15-4062-A3A1-2C6484E861B1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684" id="{DED5ECF0-173D-4973-84C3-3E7F6BEAF680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682" id="{A7822A99-AB22-4A35-A961-6CDC4C773147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expression" priority="680" id="{92C0B0E4-3555-48E6-B8CE-F2DAAAB77033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expression" priority="679" id="{CA623C81-F43E-48FC-9A78-A358B8C0468A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expression" priority="677" id="{5A38CD5D-BF84-4741-ADAA-3E8002F03252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H36</xm:sqref>
        </x14:conditionalFormatting>
        <x14:conditionalFormatting xmlns:xm="http://schemas.microsoft.com/office/excel/2006/main">
          <x14:cfRule type="expression" priority="675" id="{BE05106F-C37A-4C77-ABFF-A9500BED780D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H36</xm:sqref>
        </x14:conditionalFormatting>
        <x14:conditionalFormatting xmlns:xm="http://schemas.microsoft.com/office/excel/2006/main">
          <x14:cfRule type="expression" priority="674" id="{D80AFA1D-A6A0-41A3-97C5-CD8F936389DC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H36</xm:sqref>
        </x14:conditionalFormatting>
        <x14:conditionalFormatting xmlns:xm="http://schemas.microsoft.com/office/excel/2006/main">
          <x14:cfRule type="expression" priority="673" id="{6F5860A4-B06B-4181-B679-4E07CA1DED45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G34</xm:sqref>
        </x14:conditionalFormatting>
        <x14:conditionalFormatting xmlns:xm="http://schemas.microsoft.com/office/excel/2006/main">
          <x14:cfRule type="expression" priority="672" id="{5C3567F0-2837-4281-B4C8-4BECD0ADE347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670" id="{B79BAC61-F9D9-4B87-B368-07AF35C3282E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F35:H36</xm:sqref>
        </x14:conditionalFormatting>
        <x14:conditionalFormatting xmlns:xm="http://schemas.microsoft.com/office/excel/2006/main">
          <x14:cfRule type="expression" priority="669" id="{4EE9527C-3D54-4EF0-9D71-C728C9E364F1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F35:H36</xm:sqref>
        </x14:conditionalFormatting>
        <x14:conditionalFormatting xmlns:xm="http://schemas.microsoft.com/office/excel/2006/main">
          <x14:cfRule type="expression" priority="667" id="{9A1FB08A-D6CE-4166-B569-804D30146960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F35:H36</xm:sqref>
        </x14:conditionalFormatting>
        <x14:conditionalFormatting xmlns:xm="http://schemas.microsoft.com/office/excel/2006/main">
          <x14:cfRule type="expression" priority="666" id="{88E587FD-C088-4DA7-83B3-17868E14D3F5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F35:H36</xm:sqref>
        </x14:conditionalFormatting>
        <x14:conditionalFormatting xmlns:xm="http://schemas.microsoft.com/office/excel/2006/main">
          <x14:cfRule type="expression" priority="651" id="{C08A0118-33AA-49F6-ADFB-C75BDD807519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I34:AJ34</xm:sqref>
        </x14:conditionalFormatting>
        <x14:conditionalFormatting xmlns:xm="http://schemas.microsoft.com/office/excel/2006/main">
          <x14:cfRule type="expression" priority="649" id="{7548595A-D297-4046-A31F-BF7EF8C3E01D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I34:AJ36</xm:sqref>
        </x14:conditionalFormatting>
        <x14:conditionalFormatting xmlns:xm="http://schemas.microsoft.com/office/excel/2006/main">
          <x14:cfRule type="expression" priority="647" id="{D1F65C76-89FE-4E15-990F-CC1F23D64B26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I35:AJ36</xm:sqref>
        </x14:conditionalFormatting>
        <x14:conditionalFormatting xmlns:xm="http://schemas.microsoft.com/office/excel/2006/main">
          <x14:cfRule type="expression" priority="645" id="{85AB61B1-AE8F-4C81-A5D2-C6DF408AEE72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I34:AJ34</xm:sqref>
        </x14:conditionalFormatting>
        <x14:conditionalFormatting xmlns:xm="http://schemas.microsoft.com/office/excel/2006/main">
          <x14:cfRule type="expression" priority="644" id="{7323B10C-A5C4-489A-8350-48B8DE967267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I34:AJ34</xm:sqref>
        </x14:conditionalFormatting>
        <x14:conditionalFormatting xmlns:xm="http://schemas.microsoft.com/office/excel/2006/main">
          <x14:cfRule type="expression" priority="642" id="{AC42E830-3EF6-44A7-9EC1-EA1A3D2531F6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I35:AJ36</xm:sqref>
        </x14:conditionalFormatting>
        <x14:conditionalFormatting xmlns:xm="http://schemas.microsoft.com/office/excel/2006/main">
          <x14:cfRule type="expression" priority="640" id="{D247A775-4FB0-41F0-AC56-42C7A2F0DA81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I35:AJ36</xm:sqref>
        </x14:conditionalFormatting>
        <x14:conditionalFormatting xmlns:xm="http://schemas.microsoft.com/office/excel/2006/main">
          <x14:cfRule type="expression" priority="639" id="{A7921C9F-B135-4688-9474-D4613AADE32C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I35:AJ36</xm:sqref>
        </x14:conditionalFormatting>
        <x14:conditionalFormatting xmlns:xm="http://schemas.microsoft.com/office/excel/2006/main">
          <x14:cfRule type="expression" priority="637" id="{7B5FF356-26A3-4201-B0AD-6544BC3C26DB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I34:AJ34</xm:sqref>
        </x14:conditionalFormatting>
        <x14:conditionalFormatting xmlns:xm="http://schemas.microsoft.com/office/excel/2006/main">
          <x14:cfRule type="expression" priority="636" id="{0107183F-8B32-4920-9D1A-B4520A941E1F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I34:AJ34</xm:sqref>
        </x14:conditionalFormatting>
        <x14:conditionalFormatting xmlns:xm="http://schemas.microsoft.com/office/excel/2006/main">
          <x14:cfRule type="expression" priority="634" id="{B2C9382C-1453-4F52-9EA8-D7A7BD6BBB4F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I35:AJ35</xm:sqref>
        </x14:conditionalFormatting>
        <x14:conditionalFormatting xmlns:xm="http://schemas.microsoft.com/office/excel/2006/main">
          <x14:cfRule type="expression" priority="632" id="{E57F852F-13D1-441C-96A3-3116DBACB821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I35:AJ35</xm:sqref>
        </x14:conditionalFormatting>
        <x14:conditionalFormatting xmlns:xm="http://schemas.microsoft.com/office/excel/2006/main">
          <x14:cfRule type="expression" priority="631" id="{43541174-6DB4-461E-BF16-9F8A16E98E38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I35:AJ35</xm:sqref>
        </x14:conditionalFormatting>
        <x14:conditionalFormatting xmlns:xm="http://schemas.microsoft.com/office/excel/2006/main">
          <x14:cfRule type="expression" priority="629" id="{3A6E78B4-8441-4B4B-98A2-7C579C01EF09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I36:AJ36</xm:sqref>
        </x14:conditionalFormatting>
        <x14:conditionalFormatting xmlns:xm="http://schemas.microsoft.com/office/excel/2006/main">
          <x14:cfRule type="expression" priority="627" id="{763B54B4-CCB0-4FFA-A940-48C6BCDFF213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I36:AJ36</xm:sqref>
        </x14:conditionalFormatting>
        <x14:conditionalFormatting xmlns:xm="http://schemas.microsoft.com/office/excel/2006/main">
          <x14:cfRule type="expression" priority="626" id="{F2AA3D77-7643-46D6-99C4-94010AFA4F26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I36:AJ36</xm:sqref>
        </x14:conditionalFormatting>
        <x14:conditionalFormatting xmlns:xm="http://schemas.microsoft.com/office/excel/2006/main">
          <x14:cfRule type="expression" priority="625" id="{C1858E59-A87A-4E93-812F-CC7A15E36CA3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I34:AJ34</xm:sqref>
        </x14:conditionalFormatting>
        <x14:conditionalFormatting xmlns:xm="http://schemas.microsoft.com/office/excel/2006/main">
          <x14:cfRule type="expression" priority="623" id="{34821357-8D0F-4DDD-8B0D-0FC523C6E4E0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I35:AJ36</xm:sqref>
        </x14:conditionalFormatting>
        <x14:conditionalFormatting xmlns:xm="http://schemas.microsoft.com/office/excel/2006/main">
          <x14:cfRule type="expression" priority="622" id="{D33B08BA-6869-4471-9741-2BED86B5FB28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I35:AJ36</xm:sqref>
        </x14:conditionalFormatting>
        <x14:conditionalFormatting xmlns:xm="http://schemas.microsoft.com/office/excel/2006/main">
          <x14:cfRule type="expression" priority="620" id="{1D19372E-A89F-4AA2-95F0-6AA636090B29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I35:AJ36</xm:sqref>
        </x14:conditionalFormatting>
        <x14:conditionalFormatting xmlns:xm="http://schemas.microsoft.com/office/excel/2006/main">
          <x14:cfRule type="expression" priority="619" id="{56C0E34F-DF5F-47C2-A01E-EECED3CD116E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I35:AJ36</xm:sqref>
        </x14:conditionalFormatting>
        <x14:conditionalFormatting xmlns:xm="http://schemas.microsoft.com/office/excel/2006/main">
          <x14:cfRule type="expression" priority="513" id="{940BA3CC-D1D6-45DC-8A0F-087C106704BC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F56:H56</xm:sqref>
        </x14:conditionalFormatting>
        <x14:conditionalFormatting xmlns:xm="http://schemas.microsoft.com/office/excel/2006/main">
          <x14:cfRule type="expression" priority="511" id="{59EE30AE-044C-4B9C-8C2E-960AB8178511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G56</xm:sqref>
        </x14:conditionalFormatting>
        <x14:conditionalFormatting xmlns:xm="http://schemas.microsoft.com/office/excel/2006/main">
          <x14:cfRule type="expression" priority="509" id="{CDCC8BAD-9B2D-4942-9D60-BE37B1053EC2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H56:H58</xm:sqref>
        </x14:conditionalFormatting>
        <x14:conditionalFormatting xmlns:xm="http://schemas.microsoft.com/office/excel/2006/main">
          <x14:cfRule type="expression" priority="507" id="{4BD3A6D6-90DA-47FC-8F12-8A9E5176660C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F57:H58</xm:sqref>
        </x14:conditionalFormatting>
        <x14:conditionalFormatting xmlns:xm="http://schemas.microsoft.com/office/excel/2006/main">
          <x14:cfRule type="expression" priority="505" id="{D552E0C1-0CCC-4C94-A39B-5A54E5C39742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G57:G58</xm:sqref>
        </x14:conditionalFormatting>
        <x14:conditionalFormatting xmlns:xm="http://schemas.microsoft.com/office/excel/2006/main">
          <x14:cfRule type="expression" priority="504" id="{5BA47B9E-AEAA-40E6-B134-59FE8603653E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F56</xm:sqref>
        </x14:conditionalFormatting>
        <x14:conditionalFormatting xmlns:xm="http://schemas.microsoft.com/office/excel/2006/main">
          <x14:cfRule type="expression" priority="503" id="{5F52825F-9F4A-4EB2-876E-EF11242F4FB8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G56</xm:sqref>
        </x14:conditionalFormatting>
        <x14:conditionalFormatting xmlns:xm="http://schemas.microsoft.com/office/excel/2006/main">
          <x14:cfRule type="expression" priority="501" id="{131B2E60-C847-4CF7-B437-83F090EFE3F4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H56</xm:sqref>
        </x14:conditionalFormatting>
        <x14:conditionalFormatting xmlns:xm="http://schemas.microsoft.com/office/excel/2006/main">
          <x14:cfRule type="expression" priority="500" id="{5C348B69-1330-4161-AB36-CDBBC896951F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H56</xm:sqref>
        </x14:conditionalFormatting>
        <x14:conditionalFormatting xmlns:xm="http://schemas.microsoft.com/office/excel/2006/main">
          <x14:cfRule type="expression" priority="498" id="{A03F1AB7-AB1C-4154-ABBE-532A3DD6BD27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F57:H58</xm:sqref>
        </x14:conditionalFormatting>
        <x14:conditionalFormatting xmlns:xm="http://schemas.microsoft.com/office/excel/2006/main">
          <x14:cfRule type="expression" priority="496" id="{190D70C5-2AE4-490B-AD73-9A2FEF7A666C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G57:G58</xm:sqref>
        </x14:conditionalFormatting>
        <x14:conditionalFormatting xmlns:xm="http://schemas.microsoft.com/office/excel/2006/main">
          <x14:cfRule type="expression" priority="495" id="{9AAA078F-5FC2-4F67-90D2-C160659259AF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F57:F58</xm:sqref>
        </x14:conditionalFormatting>
        <x14:conditionalFormatting xmlns:xm="http://schemas.microsoft.com/office/excel/2006/main">
          <x14:cfRule type="expression" priority="494" id="{CC053AB1-CD1A-4480-BDC4-7F5588EAECF3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G57:G58</xm:sqref>
        </x14:conditionalFormatting>
        <x14:conditionalFormatting xmlns:xm="http://schemas.microsoft.com/office/excel/2006/main">
          <x14:cfRule type="expression" priority="492" id="{DC21E94D-5109-4A04-A851-83E3A73099A9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H57:H58</xm:sqref>
        </x14:conditionalFormatting>
        <x14:conditionalFormatting xmlns:xm="http://schemas.microsoft.com/office/excel/2006/main">
          <x14:cfRule type="expression" priority="491" id="{1B629195-276B-4725-9600-D608D230BB37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H57:H58</xm:sqref>
        </x14:conditionalFormatting>
        <x14:conditionalFormatting xmlns:xm="http://schemas.microsoft.com/office/excel/2006/main">
          <x14:cfRule type="expression" priority="489" id="{EE46D61F-29B2-4EAE-9C6A-22F299839695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H56</xm:sqref>
        </x14:conditionalFormatting>
        <x14:conditionalFormatting xmlns:xm="http://schemas.microsoft.com/office/excel/2006/main">
          <x14:cfRule type="expression" priority="488" id="{74D43D81-3542-40DD-8D69-2FC9F96EE087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H56</xm:sqref>
        </x14:conditionalFormatting>
        <x14:conditionalFormatting xmlns:xm="http://schemas.microsoft.com/office/excel/2006/main">
          <x14:cfRule type="expression" priority="486" id="{F3797B30-7C5C-4087-8A5C-B54E1DE16FCF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H57</xm:sqref>
        </x14:conditionalFormatting>
        <x14:conditionalFormatting xmlns:xm="http://schemas.microsoft.com/office/excel/2006/main">
          <x14:cfRule type="expression" priority="484" id="{58ABC5AC-F133-479A-B1BF-0B5B581F9BD7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H57</xm:sqref>
        </x14:conditionalFormatting>
        <x14:conditionalFormatting xmlns:xm="http://schemas.microsoft.com/office/excel/2006/main">
          <x14:cfRule type="expression" priority="483" id="{2E7EB326-EDB7-4DB0-951F-CA029BA48486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H57</xm:sqref>
        </x14:conditionalFormatting>
        <x14:conditionalFormatting xmlns:xm="http://schemas.microsoft.com/office/excel/2006/main">
          <x14:cfRule type="expression" priority="481" id="{CBB90A4E-0758-476A-A838-DA298A32288F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H58</xm:sqref>
        </x14:conditionalFormatting>
        <x14:conditionalFormatting xmlns:xm="http://schemas.microsoft.com/office/excel/2006/main">
          <x14:cfRule type="expression" priority="479" id="{BEC38D0F-95B4-4280-AFA1-DA3A4E752405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H58</xm:sqref>
        </x14:conditionalFormatting>
        <x14:conditionalFormatting xmlns:xm="http://schemas.microsoft.com/office/excel/2006/main">
          <x14:cfRule type="expression" priority="478" id="{E89E1126-C6E1-4DA6-8A21-DA70FBE94274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H58</xm:sqref>
        </x14:conditionalFormatting>
        <x14:conditionalFormatting xmlns:xm="http://schemas.microsoft.com/office/excel/2006/main">
          <x14:cfRule type="expression" priority="477" id="{2C883561-01A3-4995-8DE2-C631C3F6DBE4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G56</xm:sqref>
        </x14:conditionalFormatting>
        <x14:conditionalFormatting xmlns:xm="http://schemas.microsoft.com/office/excel/2006/main">
          <x14:cfRule type="expression" priority="476" id="{4DDB6F49-0B45-4D2F-9449-AC24113FCB0D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H56</xm:sqref>
        </x14:conditionalFormatting>
        <x14:conditionalFormatting xmlns:xm="http://schemas.microsoft.com/office/excel/2006/main">
          <x14:cfRule type="expression" priority="474" id="{45EBB7A1-9912-4A57-9A66-264D2E4C2050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F57:H58</xm:sqref>
        </x14:conditionalFormatting>
        <x14:conditionalFormatting xmlns:xm="http://schemas.microsoft.com/office/excel/2006/main">
          <x14:cfRule type="expression" priority="473" id="{A924FC15-BD76-43BD-83D1-687B773F808B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F57:H58</xm:sqref>
        </x14:conditionalFormatting>
        <x14:conditionalFormatting xmlns:xm="http://schemas.microsoft.com/office/excel/2006/main">
          <x14:cfRule type="expression" priority="471" id="{D27B9D33-1AE0-4AA4-B220-BFA044F70D79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F57:H58</xm:sqref>
        </x14:conditionalFormatting>
        <x14:conditionalFormatting xmlns:xm="http://schemas.microsoft.com/office/excel/2006/main">
          <x14:cfRule type="expression" priority="470" id="{571B5E87-5F5C-4087-8E94-3924942B04BF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F57:H58</xm:sqref>
        </x14:conditionalFormatting>
        <x14:conditionalFormatting xmlns:xm="http://schemas.microsoft.com/office/excel/2006/main">
          <x14:cfRule type="expression" priority="455" id="{D6DB4C28-538A-4245-B86A-115E0467FF63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I56:AJ56</xm:sqref>
        </x14:conditionalFormatting>
        <x14:conditionalFormatting xmlns:xm="http://schemas.microsoft.com/office/excel/2006/main">
          <x14:cfRule type="expression" priority="453" id="{24E1F84D-8B28-4EBF-B560-219F7E643A5A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I56:AJ58</xm:sqref>
        </x14:conditionalFormatting>
        <x14:conditionalFormatting xmlns:xm="http://schemas.microsoft.com/office/excel/2006/main">
          <x14:cfRule type="expression" priority="451" id="{BB6948DD-DF56-4175-9F7A-9EBCEE1895F5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I57:AJ58</xm:sqref>
        </x14:conditionalFormatting>
        <x14:conditionalFormatting xmlns:xm="http://schemas.microsoft.com/office/excel/2006/main">
          <x14:cfRule type="expression" priority="449" id="{7D27A15C-124B-42DA-8704-C5BA319FDA1C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I56:AJ56</xm:sqref>
        </x14:conditionalFormatting>
        <x14:conditionalFormatting xmlns:xm="http://schemas.microsoft.com/office/excel/2006/main">
          <x14:cfRule type="expression" priority="448" id="{4854ADEC-04A1-48E2-B5C7-9EFDEEBF4D96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I56:AJ56</xm:sqref>
        </x14:conditionalFormatting>
        <x14:conditionalFormatting xmlns:xm="http://schemas.microsoft.com/office/excel/2006/main">
          <x14:cfRule type="expression" priority="446" id="{BC8B2EA3-8C6E-4348-ADE9-D9AD978626E5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I57:AJ58</xm:sqref>
        </x14:conditionalFormatting>
        <x14:conditionalFormatting xmlns:xm="http://schemas.microsoft.com/office/excel/2006/main">
          <x14:cfRule type="expression" priority="444" id="{73069C35-CC12-414E-82F1-228B344DF8E5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I57:AJ58</xm:sqref>
        </x14:conditionalFormatting>
        <x14:conditionalFormatting xmlns:xm="http://schemas.microsoft.com/office/excel/2006/main">
          <x14:cfRule type="expression" priority="443" id="{407DF1E9-FF0A-41A2-9A07-4C35F1F6E87F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I57:AJ58</xm:sqref>
        </x14:conditionalFormatting>
        <x14:conditionalFormatting xmlns:xm="http://schemas.microsoft.com/office/excel/2006/main">
          <x14:cfRule type="expression" priority="441" id="{7DABB9B2-C5E1-4499-8E13-485A54BCAA36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I56:AJ56</xm:sqref>
        </x14:conditionalFormatting>
        <x14:conditionalFormatting xmlns:xm="http://schemas.microsoft.com/office/excel/2006/main">
          <x14:cfRule type="expression" priority="440" id="{0216141F-AC14-47AF-9838-1151AA351BA9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I56:AJ56</xm:sqref>
        </x14:conditionalFormatting>
        <x14:conditionalFormatting xmlns:xm="http://schemas.microsoft.com/office/excel/2006/main">
          <x14:cfRule type="expression" priority="438" id="{840F694E-6F5C-46A7-B7AA-11ED8EFC7A24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I57:AJ57</xm:sqref>
        </x14:conditionalFormatting>
        <x14:conditionalFormatting xmlns:xm="http://schemas.microsoft.com/office/excel/2006/main">
          <x14:cfRule type="expression" priority="436" id="{643F5C46-B9EA-445B-96D5-08E06F58701D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I57:AJ57</xm:sqref>
        </x14:conditionalFormatting>
        <x14:conditionalFormatting xmlns:xm="http://schemas.microsoft.com/office/excel/2006/main">
          <x14:cfRule type="expression" priority="435" id="{17877F68-D0B1-488C-B10D-FD6627259A4B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I57:AJ57</xm:sqref>
        </x14:conditionalFormatting>
        <x14:conditionalFormatting xmlns:xm="http://schemas.microsoft.com/office/excel/2006/main">
          <x14:cfRule type="expression" priority="433" id="{D7866B2A-CAE7-4F38-A319-900F9A89B717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I58:AJ58</xm:sqref>
        </x14:conditionalFormatting>
        <x14:conditionalFormatting xmlns:xm="http://schemas.microsoft.com/office/excel/2006/main">
          <x14:cfRule type="expression" priority="431" id="{C8C1C3CB-57B6-4A77-8A5F-4EC2C0117514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I58:AJ58</xm:sqref>
        </x14:conditionalFormatting>
        <x14:conditionalFormatting xmlns:xm="http://schemas.microsoft.com/office/excel/2006/main">
          <x14:cfRule type="expression" priority="430" id="{0E759B9B-C264-40A2-A811-48A8B8BAF056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I58:AJ58</xm:sqref>
        </x14:conditionalFormatting>
        <x14:conditionalFormatting xmlns:xm="http://schemas.microsoft.com/office/excel/2006/main">
          <x14:cfRule type="expression" priority="429" id="{A5DACFAB-4AE5-4F37-B72D-860DA5B64096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I56:AJ56</xm:sqref>
        </x14:conditionalFormatting>
        <x14:conditionalFormatting xmlns:xm="http://schemas.microsoft.com/office/excel/2006/main">
          <x14:cfRule type="expression" priority="427" id="{D0AA839D-6B8A-4E5F-A314-D4F4F5E85C7A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I57:AJ58</xm:sqref>
        </x14:conditionalFormatting>
        <x14:conditionalFormatting xmlns:xm="http://schemas.microsoft.com/office/excel/2006/main">
          <x14:cfRule type="expression" priority="426" id="{A096417C-29EC-47A5-86C8-FF25D4F68932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I57:AJ58</xm:sqref>
        </x14:conditionalFormatting>
        <x14:conditionalFormatting xmlns:xm="http://schemas.microsoft.com/office/excel/2006/main">
          <x14:cfRule type="expression" priority="424" id="{A083B125-7D98-47E9-978A-4B1BE4C28FB8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I57:AJ58</xm:sqref>
        </x14:conditionalFormatting>
        <x14:conditionalFormatting xmlns:xm="http://schemas.microsoft.com/office/excel/2006/main">
          <x14:cfRule type="expression" priority="423" id="{8FC03EC9-451C-46FD-A9A3-1DF34477C2D4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I57:AJ58</xm:sqref>
        </x14:conditionalFormatting>
        <x14:conditionalFormatting xmlns:xm="http://schemas.microsoft.com/office/excel/2006/main">
          <x14:cfRule type="expression" priority="182" id="{D82FC3C6-10D1-43BF-8BB6-55568A0E8F2F}">
            <xm:f>ICO!$A$3&lt;&gt;$D$3</xm:f>
            <x14:dxf>
              <fill>
                <patternFill>
                  <bgColor theme="1"/>
                </patternFill>
              </fill>
            </x14:dxf>
          </x14:cfRule>
          <xm:sqref>F6:AJ10</xm:sqref>
        </x14:conditionalFormatting>
        <x14:conditionalFormatting xmlns:xm="http://schemas.microsoft.com/office/excel/2006/main">
          <x14:cfRule type="expression" priority="183" id="{F614F49D-301A-4771-802E-5165CEB81109}">
            <xm:f>ICO!$A$3&lt;&gt;$D$47</xm:f>
            <x14:dxf>
              <fill>
                <patternFill>
                  <bgColor theme="1"/>
                </patternFill>
              </fill>
            </x14:dxf>
          </x14:cfRule>
          <xm:sqref>F6:AJ10</xm:sqref>
        </x14:conditionalFormatting>
        <x14:conditionalFormatting xmlns:xm="http://schemas.microsoft.com/office/excel/2006/main">
          <x14:cfRule type="expression" priority="249" id="{F7FDADAB-7921-4254-8C6E-7801064CAE2B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F6:AJ6</xm:sqref>
        </x14:conditionalFormatting>
        <x14:conditionalFormatting xmlns:xm="http://schemas.microsoft.com/office/excel/2006/main">
          <x14:cfRule type="expression" priority="247" id="{0CCE2502-8D13-48FC-AE66-1D0A20DA5899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G6</xm:sqref>
        </x14:conditionalFormatting>
        <x14:conditionalFormatting xmlns:xm="http://schemas.microsoft.com/office/excel/2006/main">
          <x14:cfRule type="expression" priority="245" id="{3C6D09B3-3E37-44E0-8753-BC1BA48F95FB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H6:AJ10</xm:sqref>
        </x14:conditionalFormatting>
        <x14:conditionalFormatting xmlns:xm="http://schemas.microsoft.com/office/excel/2006/main">
          <x14:cfRule type="expression" priority="243" id="{538D3BE9-263C-4EE2-9D05-2BB29666AA13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F7:AJ10</xm:sqref>
        </x14:conditionalFormatting>
        <x14:conditionalFormatting xmlns:xm="http://schemas.microsoft.com/office/excel/2006/main">
          <x14:cfRule type="expression" priority="241" id="{5ED82CED-D694-495A-8C65-E6DE70A50DE6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G7:G10</xm:sqref>
        </x14:conditionalFormatting>
        <x14:conditionalFormatting xmlns:xm="http://schemas.microsoft.com/office/excel/2006/main">
          <x14:cfRule type="expression" priority="240" id="{477F1D05-AE50-47D0-9608-A1008B55B849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F6</xm:sqref>
        </x14:conditionalFormatting>
        <x14:conditionalFormatting xmlns:xm="http://schemas.microsoft.com/office/excel/2006/main">
          <x14:cfRule type="expression" priority="239" id="{1DE9CEA8-4F4C-4BF5-8855-948F61F9601C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G6</xm:sqref>
        </x14:conditionalFormatting>
        <x14:conditionalFormatting xmlns:xm="http://schemas.microsoft.com/office/excel/2006/main">
          <x14:cfRule type="expression" priority="237" id="{E8175296-612F-4A8A-BFED-DEBF4468DD84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H6:AJ6</xm:sqref>
        </x14:conditionalFormatting>
        <x14:conditionalFormatting xmlns:xm="http://schemas.microsoft.com/office/excel/2006/main">
          <x14:cfRule type="expression" priority="236" id="{24533496-9FC2-4827-BA0F-F350C50E5979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H6:AJ6</xm:sqref>
        </x14:conditionalFormatting>
        <x14:conditionalFormatting xmlns:xm="http://schemas.microsoft.com/office/excel/2006/main">
          <x14:cfRule type="expression" priority="234" id="{8D1D0000-589E-438E-A96A-F58A0D635DEF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F7:AJ10</xm:sqref>
        </x14:conditionalFormatting>
        <x14:conditionalFormatting xmlns:xm="http://schemas.microsoft.com/office/excel/2006/main">
          <x14:cfRule type="expression" priority="232" id="{70CE5C15-C91A-4EAA-BE03-BDDE5949BFF0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G7:G10</xm:sqref>
        </x14:conditionalFormatting>
        <x14:conditionalFormatting xmlns:xm="http://schemas.microsoft.com/office/excel/2006/main">
          <x14:cfRule type="expression" priority="231" id="{B2419A13-8C1E-4572-AAF4-D03ECF8B190A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F7:F10</xm:sqref>
        </x14:conditionalFormatting>
        <x14:conditionalFormatting xmlns:xm="http://schemas.microsoft.com/office/excel/2006/main">
          <x14:cfRule type="expression" priority="230" id="{7E038ECA-C478-4B08-952D-94995C6A5DFA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G7:G10</xm:sqref>
        </x14:conditionalFormatting>
        <x14:conditionalFormatting xmlns:xm="http://schemas.microsoft.com/office/excel/2006/main">
          <x14:cfRule type="expression" priority="228" id="{C17C7585-9B61-4F3F-9C5D-21D53FC70F74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H7:AJ10</xm:sqref>
        </x14:conditionalFormatting>
        <x14:conditionalFormatting xmlns:xm="http://schemas.microsoft.com/office/excel/2006/main">
          <x14:cfRule type="expression" priority="227" id="{BD4E9DB6-1021-44BB-B78B-BBB7A6E42F47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H7:AJ10</xm:sqref>
        </x14:conditionalFormatting>
        <x14:conditionalFormatting xmlns:xm="http://schemas.microsoft.com/office/excel/2006/main">
          <x14:cfRule type="expression" priority="225" id="{95D1347C-27A4-45F4-ACEA-1C7C64C1D7CC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H6:AJ6</xm:sqref>
        </x14:conditionalFormatting>
        <x14:conditionalFormatting xmlns:xm="http://schemas.microsoft.com/office/excel/2006/main">
          <x14:cfRule type="expression" priority="224" id="{9A974E4D-8F28-4FA8-B0FF-6066F2184793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H6:AJ6</xm:sqref>
        </x14:conditionalFormatting>
        <x14:conditionalFormatting xmlns:xm="http://schemas.microsoft.com/office/excel/2006/main">
          <x14:cfRule type="expression" priority="222" id="{D8821440-2FFD-4BE2-8009-3E513FE4B1C2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H7:AJ7</xm:sqref>
        </x14:conditionalFormatting>
        <x14:conditionalFormatting xmlns:xm="http://schemas.microsoft.com/office/excel/2006/main">
          <x14:cfRule type="expression" priority="220" id="{4FD2628D-EDE7-4A24-A19C-9037775A7A59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H7:AJ7</xm:sqref>
        </x14:conditionalFormatting>
        <x14:conditionalFormatting xmlns:xm="http://schemas.microsoft.com/office/excel/2006/main">
          <x14:cfRule type="expression" priority="219" id="{5A1ACF58-6FC6-4060-B7C7-7DD263D3DD19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H7:AJ7</xm:sqref>
        </x14:conditionalFormatting>
        <x14:conditionalFormatting xmlns:xm="http://schemas.microsoft.com/office/excel/2006/main">
          <x14:cfRule type="expression" priority="217" id="{ADE4207A-ACDA-4B93-B304-A938DA94FE1D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H8:AJ8</xm:sqref>
        </x14:conditionalFormatting>
        <x14:conditionalFormatting xmlns:xm="http://schemas.microsoft.com/office/excel/2006/main">
          <x14:cfRule type="expression" priority="215" id="{B209D1F1-2139-410D-8A5F-CB8AAB000A9B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H8:AJ8</xm:sqref>
        </x14:conditionalFormatting>
        <x14:conditionalFormatting xmlns:xm="http://schemas.microsoft.com/office/excel/2006/main">
          <x14:cfRule type="expression" priority="214" id="{CA96C00D-FA6B-4892-9333-68AF86B3BA5B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H8:AJ8</xm:sqref>
        </x14:conditionalFormatting>
        <x14:conditionalFormatting xmlns:xm="http://schemas.microsoft.com/office/excel/2006/main">
          <x14:cfRule type="expression" priority="208" id="{06CB2ADB-2050-4B7F-8CC7-B31B90725F8F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H9:AJ9</xm:sqref>
        </x14:conditionalFormatting>
        <x14:conditionalFormatting xmlns:xm="http://schemas.microsoft.com/office/excel/2006/main">
          <x14:cfRule type="expression" priority="206" id="{E41D792E-8CC4-4A9F-9D41-2BD56D0E47EE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H9:AJ9</xm:sqref>
        </x14:conditionalFormatting>
        <x14:conditionalFormatting xmlns:xm="http://schemas.microsoft.com/office/excel/2006/main">
          <x14:cfRule type="expression" priority="205" id="{D387E372-094A-41E9-8806-857D37A8BA45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H9:AJ9</xm:sqref>
        </x14:conditionalFormatting>
        <x14:conditionalFormatting xmlns:xm="http://schemas.microsoft.com/office/excel/2006/main">
          <x14:cfRule type="expression" priority="199" id="{D586A380-695D-4EE2-AECE-B469D4D08100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H10:AJ10</xm:sqref>
        </x14:conditionalFormatting>
        <x14:conditionalFormatting xmlns:xm="http://schemas.microsoft.com/office/excel/2006/main">
          <x14:cfRule type="expression" priority="197" id="{4701C11C-C176-4763-93B1-BB1464EF1E76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H10:AJ10</xm:sqref>
        </x14:conditionalFormatting>
        <x14:conditionalFormatting xmlns:xm="http://schemas.microsoft.com/office/excel/2006/main">
          <x14:cfRule type="expression" priority="196" id="{469CD143-390B-46AB-9882-91DCD79F2006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H10:AJ10</xm:sqref>
        </x14:conditionalFormatting>
        <x14:conditionalFormatting xmlns:xm="http://schemas.microsoft.com/office/excel/2006/main">
          <x14:cfRule type="expression" priority="195" id="{E0EEF4B4-C1CE-4C6E-920B-55F4D0A6D0E1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G6</xm:sqref>
        </x14:conditionalFormatting>
        <x14:conditionalFormatting xmlns:xm="http://schemas.microsoft.com/office/excel/2006/main">
          <x14:cfRule type="expression" priority="194" id="{A6FB412B-F510-4CE7-B57D-A9D3C77521DB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H6:AJ6</xm:sqref>
        </x14:conditionalFormatting>
        <x14:conditionalFormatting xmlns:xm="http://schemas.microsoft.com/office/excel/2006/main">
          <x14:cfRule type="expression" priority="192" id="{8343F993-FAD3-4D53-972A-52CAB271B137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F7:AJ10</xm:sqref>
        </x14:conditionalFormatting>
        <x14:conditionalFormatting xmlns:xm="http://schemas.microsoft.com/office/excel/2006/main">
          <x14:cfRule type="expression" priority="191" id="{107C1219-2885-4847-99E8-E2C4B6F0C51E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F7:AJ10</xm:sqref>
        </x14:conditionalFormatting>
        <x14:conditionalFormatting xmlns:xm="http://schemas.microsoft.com/office/excel/2006/main">
          <x14:cfRule type="expression" priority="189" id="{9ED1FA86-2E68-430C-9772-370BE4D79BC4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F7:AJ10</xm:sqref>
        </x14:conditionalFormatting>
        <x14:conditionalFormatting xmlns:xm="http://schemas.microsoft.com/office/excel/2006/main">
          <x14:cfRule type="expression" priority="188" id="{7DE4523F-51A7-4B6C-875F-8315C97CD266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F7:AJ10</xm:sqref>
        </x14:conditionalFormatting>
        <x14:conditionalFormatting xmlns:xm="http://schemas.microsoft.com/office/excel/2006/main">
          <x14:cfRule type="expression" priority="186" id="{AD8BC280-BD00-411D-9503-139354B2C443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H6:AJ6</xm:sqref>
        </x14:conditionalFormatting>
        <x14:conditionalFormatting xmlns:xm="http://schemas.microsoft.com/office/excel/2006/main">
          <x14:cfRule type="expression" priority="185" id="{2B581FA9-51EB-4042-9E0F-12FA1B518245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H6:AJ6</xm:sqref>
        </x14:conditionalFormatting>
        <x14:conditionalFormatting xmlns:xm="http://schemas.microsoft.com/office/excel/2006/main">
          <x14:cfRule type="expression" priority="184" id="{6A28ECA9-6302-4B2B-87E5-7674A0887740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H6:AJ6</xm:sqref>
        </x14:conditionalFormatting>
        <x14:conditionalFormatting xmlns:xm="http://schemas.microsoft.com/office/excel/2006/main">
          <x14:cfRule type="expression" priority="92" id="{8FF49C48-0525-4B2D-B6EF-28E5ADF6C94A}">
            <xm:f>ICO!$A$3&lt;&gt;$D$3</xm:f>
            <x14:dxf>
              <fill>
                <patternFill>
                  <bgColor theme="1"/>
                </patternFill>
              </fill>
            </x14:dxf>
          </x14:cfRule>
          <x14:cfRule type="expression" priority="1" id="{A07BABCC-47E7-4E4F-9629-A3D33F33E8AB}">
            <xm:f>ICO!$A$3&lt;&gt;$D$25</xm:f>
            <x14:dxf>
              <fill>
                <patternFill>
                  <bgColor theme="1"/>
                </patternFill>
              </fill>
            </x14:dxf>
          </x14:cfRule>
          <xm:sqref>F28:AJ32</xm:sqref>
        </x14:conditionalFormatting>
        <x14:conditionalFormatting xmlns:xm="http://schemas.microsoft.com/office/excel/2006/main">
          <x14:cfRule type="expression" priority="93" id="{9F3ACB07-C4A3-403E-B8B1-41A514C48803}">
            <xm:f>ICO!$A$3&lt;&gt;$D$47</xm:f>
            <x14:dxf>
              <fill>
                <patternFill>
                  <bgColor theme="1"/>
                </patternFill>
              </fill>
            </x14:dxf>
          </x14:cfRule>
          <xm:sqref>F28:AJ32</xm:sqref>
        </x14:conditionalFormatting>
        <x14:conditionalFormatting xmlns:xm="http://schemas.microsoft.com/office/excel/2006/main">
          <x14:cfRule type="expression" priority="159" id="{1D306839-7272-413E-8220-6E30949F2B40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F28:AJ28</xm:sqref>
        </x14:conditionalFormatting>
        <x14:conditionalFormatting xmlns:xm="http://schemas.microsoft.com/office/excel/2006/main">
          <x14:cfRule type="expression" priority="157" id="{0758425A-FDBC-43D6-9BEA-0E44B5EAF61F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expression" priority="155" id="{11C4C43F-CEDC-406F-B1AB-CC4CCAA7C118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H28:AJ32</xm:sqref>
        </x14:conditionalFormatting>
        <x14:conditionalFormatting xmlns:xm="http://schemas.microsoft.com/office/excel/2006/main">
          <x14:cfRule type="expression" priority="153" id="{8983EE1F-A248-4097-913B-1559CA0E5402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F29:AJ32</xm:sqref>
        </x14:conditionalFormatting>
        <x14:conditionalFormatting xmlns:xm="http://schemas.microsoft.com/office/excel/2006/main">
          <x14:cfRule type="expression" priority="151" id="{783090A5-4A55-44C9-992C-C9C9B8854D6F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G29:G32</xm:sqref>
        </x14:conditionalFormatting>
        <x14:conditionalFormatting xmlns:xm="http://schemas.microsoft.com/office/excel/2006/main">
          <x14:cfRule type="expression" priority="150" id="{6AEAA654-3C10-457C-9EC2-102315E1A834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F28</xm:sqref>
        </x14:conditionalFormatting>
        <x14:conditionalFormatting xmlns:xm="http://schemas.microsoft.com/office/excel/2006/main">
          <x14:cfRule type="expression" priority="149" id="{F3B3CBB9-A240-4AB6-BBE9-A4D51801CF66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expression" priority="147" id="{5350B6E0-3C12-49DE-876A-3613A95B6CEE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H28:AJ28</xm:sqref>
        </x14:conditionalFormatting>
        <x14:conditionalFormatting xmlns:xm="http://schemas.microsoft.com/office/excel/2006/main">
          <x14:cfRule type="expression" priority="146" id="{B711CD0E-683F-4E1B-AF73-6FDA7B2C3022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H28:AJ28</xm:sqref>
        </x14:conditionalFormatting>
        <x14:conditionalFormatting xmlns:xm="http://schemas.microsoft.com/office/excel/2006/main">
          <x14:cfRule type="expression" priority="144" id="{4089DD7F-A81C-4CFF-B7DB-ADF15449CCE8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F29:AJ32</xm:sqref>
        </x14:conditionalFormatting>
        <x14:conditionalFormatting xmlns:xm="http://schemas.microsoft.com/office/excel/2006/main">
          <x14:cfRule type="expression" priority="142" id="{D464EB90-36A5-49BE-85BB-BFEE7156D399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G29:G32</xm:sqref>
        </x14:conditionalFormatting>
        <x14:conditionalFormatting xmlns:xm="http://schemas.microsoft.com/office/excel/2006/main">
          <x14:cfRule type="expression" priority="141" id="{5C721CEC-ECEF-45D8-AFC5-430F923E8D4A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F29:F32</xm:sqref>
        </x14:conditionalFormatting>
        <x14:conditionalFormatting xmlns:xm="http://schemas.microsoft.com/office/excel/2006/main">
          <x14:cfRule type="expression" priority="140" id="{561D5465-2659-43C9-BFEA-6704D51C92AC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G29:G32</xm:sqref>
        </x14:conditionalFormatting>
        <x14:conditionalFormatting xmlns:xm="http://schemas.microsoft.com/office/excel/2006/main">
          <x14:cfRule type="expression" priority="138" id="{4CF9FD20-5042-4D71-980B-D5EC07E1F0C4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H29:AJ32</xm:sqref>
        </x14:conditionalFormatting>
        <x14:conditionalFormatting xmlns:xm="http://schemas.microsoft.com/office/excel/2006/main">
          <x14:cfRule type="expression" priority="137" id="{7FCF7C20-A9C4-4CB3-B74F-5263D377887E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H29:AJ32</xm:sqref>
        </x14:conditionalFormatting>
        <x14:conditionalFormatting xmlns:xm="http://schemas.microsoft.com/office/excel/2006/main">
          <x14:cfRule type="expression" priority="135" id="{59C33F0D-621F-429D-9F9D-50DDF681C04F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H28:AJ28</xm:sqref>
        </x14:conditionalFormatting>
        <x14:conditionalFormatting xmlns:xm="http://schemas.microsoft.com/office/excel/2006/main">
          <x14:cfRule type="expression" priority="134" id="{72697CB1-904D-47BA-929C-EAB30C369A06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H28:AJ28</xm:sqref>
        </x14:conditionalFormatting>
        <x14:conditionalFormatting xmlns:xm="http://schemas.microsoft.com/office/excel/2006/main">
          <x14:cfRule type="expression" priority="132" id="{2496D96D-CEBA-403E-AABE-B274FACFC5AD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H29:AJ29</xm:sqref>
        </x14:conditionalFormatting>
        <x14:conditionalFormatting xmlns:xm="http://schemas.microsoft.com/office/excel/2006/main">
          <x14:cfRule type="expression" priority="130" id="{D5CEAB1D-C7A5-4E66-B241-53639C8B77AC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H29:AJ29</xm:sqref>
        </x14:conditionalFormatting>
        <x14:conditionalFormatting xmlns:xm="http://schemas.microsoft.com/office/excel/2006/main">
          <x14:cfRule type="expression" priority="129" id="{D3D76EAD-4FB3-47E7-90D7-DDD1F0EFADF3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H29:AJ29</xm:sqref>
        </x14:conditionalFormatting>
        <x14:conditionalFormatting xmlns:xm="http://schemas.microsoft.com/office/excel/2006/main">
          <x14:cfRule type="expression" priority="127" id="{742C7B64-AF47-4875-B29B-069F3D1DDB79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H30:AJ30</xm:sqref>
        </x14:conditionalFormatting>
        <x14:conditionalFormatting xmlns:xm="http://schemas.microsoft.com/office/excel/2006/main">
          <x14:cfRule type="expression" priority="125" id="{E6B1F948-5642-4384-B26B-C7B2B846D3D5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H30:AJ30</xm:sqref>
        </x14:conditionalFormatting>
        <x14:conditionalFormatting xmlns:xm="http://schemas.microsoft.com/office/excel/2006/main">
          <x14:cfRule type="expression" priority="124" id="{1946C8D6-49CE-45C3-B7F2-3C440CC4A437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H30:AJ30</xm:sqref>
        </x14:conditionalFormatting>
        <x14:conditionalFormatting xmlns:xm="http://schemas.microsoft.com/office/excel/2006/main">
          <x14:cfRule type="expression" priority="118" id="{0B8CDB40-B6AD-498D-A57E-5B6651B9D8A5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H31:AJ31</xm:sqref>
        </x14:conditionalFormatting>
        <x14:conditionalFormatting xmlns:xm="http://schemas.microsoft.com/office/excel/2006/main">
          <x14:cfRule type="expression" priority="116" id="{9280C36D-D0A6-4BD7-86A6-C4B0B543BE4F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H31:AJ31</xm:sqref>
        </x14:conditionalFormatting>
        <x14:conditionalFormatting xmlns:xm="http://schemas.microsoft.com/office/excel/2006/main">
          <x14:cfRule type="expression" priority="115" id="{9AF15C76-0767-4928-8E2B-6D8098F4222A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H31:AJ31</xm:sqref>
        </x14:conditionalFormatting>
        <x14:conditionalFormatting xmlns:xm="http://schemas.microsoft.com/office/excel/2006/main">
          <x14:cfRule type="expression" priority="109" id="{E1C69C58-BA67-4E3C-B308-5D9817CB95D7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H32:AJ32</xm:sqref>
        </x14:conditionalFormatting>
        <x14:conditionalFormatting xmlns:xm="http://schemas.microsoft.com/office/excel/2006/main">
          <x14:cfRule type="expression" priority="107" id="{11196B2D-C2F7-4D99-86EA-26E3E54339A7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H32:AJ32</xm:sqref>
        </x14:conditionalFormatting>
        <x14:conditionalFormatting xmlns:xm="http://schemas.microsoft.com/office/excel/2006/main">
          <x14:cfRule type="expression" priority="106" id="{A126C3AF-F569-4893-B120-FD2DE59C10E3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H32:AJ32</xm:sqref>
        </x14:conditionalFormatting>
        <x14:conditionalFormatting xmlns:xm="http://schemas.microsoft.com/office/excel/2006/main">
          <x14:cfRule type="expression" priority="105" id="{0D903656-E02C-431B-8896-66EA2027CF51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expression" priority="104" id="{9E467214-B8F1-4FA1-8503-08FC69F0B694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H28:AJ28</xm:sqref>
        </x14:conditionalFormatting>
        <x14:conditionalFormatting xmlns:xm="http://schemas.microsoft.com/office/excel/2006/main">
          <x14:cfRule type="expression" priority="102" id="{C6C542B4-BB44-4617-AB15-84DF361EB7E1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F29:AJ32</xm:sqref>
        </x14:conditionalFormatting>
        <x14:conditionalFormatting xmlns:xm="http://schemas.microsoft.com/office/excel/2006/main">
          <x14:cfRule type="expression" priority="101" id="{51D1AB5E-A952-4AD5-8DFD-35D8D570A037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F29:AJ32</xm:sqref>
        </x14:conditionalFormatting>
        <x14:conditionalFormatting xmlns:xm="http://schemas.microsoft.com/office/excel/2006/main">
          <x14:cfRule type="expression" priority="99" id="{ABE8917E-6E31-4B3C-92B8-20A274E3517F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F29:AJ32</xm:sqref>
        </x14:conditionalFormatting>
        <x14:conditionalFormatting xmlns:xm="http://schemas.microsoft.com/office/excel/2006/main">
          <x14:cfRule type="expression" priority="98" id="{595F9419-B3FA-4D44-A2F5-990749B15235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F29:AJ32</xm:sqref>
        </x14:conditionalFormatting>
        <x14:conditionalFormatting xmlns:xm="http://schemas.microsoft.com/office/excel/2006/main">
          <x14:cfRule type="expression" priority="96" id="{A875DFFC-944A-4A33-84D9-DE18F4031427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H28:AJ28</xm:sqref>
        </x14:conditionalFormatting>
        <x14:conditionalFormatting xmlns:xm="http://schemas.microsoft.com/office/excel/2006/main">
          <x14:cfRule type="expression" priority="95" id="{12DE7D65-F920-4D21-B3AB-7F37AC3FDDFC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H28:AJ28</xm:sqref>
        </x14:conditionalFormatting>
        <x14:conditionalFormatting xmlns:xm="http://schemas.microsoft.com/office/excel/2006/main">
          <x14:cfRule type="expression" priority="94" id="{8950DEEE-D4FF-4E59-A49A-973119C704D7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H28:AJ28</xm:sqref>
        </x14:conditionalFormatting>
        <x14:conditionalFormatting xmlns:xm="http://schemas.microsoft.com/office/excel/2006/main">
          <x14:cfRule type="expression" priority="2" id="{08F9692D-6BEC-435B-A96E-149D9A25564E}">
            <xm:f>ICO!$A$3&lt;&gt;$D$3</xm:f>
            <x14:dxf>
              <fill>
                <patternFill>
                  <bgColor theme="1"/>
                </patternFill>
              </fill>
            </x14:dxf>
          </x14:cfRule>
          <xm:sqref>F50:AJ54</xm:sqref>
        </x14:conditionalFormatting>
        <x14:conditionalFormatting xmlns:xm="http://schemas.microsoft.com/office/excel/2006/main">
          <x14:cfRule type="expression" priority="3" id="{B7DB7266-C901-4B4B-AE3A-B9C08C8CFB55}">
            <xm:f>ICO!$A$3&lt;&gt;$D$47</xm:f>
            <x14:dxf>
              <fill>
                <patternFill>
                  <bgColor theme="1"/>
                </patternFill>
              </fill>
            </x14:dxf>
          </x14:cfRule>
          <xm:sqref>F50:AJ54</xm:sqref>
        </x14:conditionalFormatting>
        <x14:conditionalFormatting xmlns:xm="http://schemas.microsoft.com/office/excel/2006/main">
          <x14:cfRule type="expression" priority="69" id="{CCB3A04D-1AF5-42CC-8109-6B9102C94DF7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F50:AJ50</xm:sqref>
        </x14:conditionalFormatting>
        <x14:conditionalFormatting xmlns:xm="http://schemas.microsoft.com/office/excel/2006/main">
          <x14:cfRule type="expression" priority="67" id="{F6CB4F39-8F82-468D-9EC7-7731F6A7A71F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G50</xm:sqref>
        </x14:conditionalFormatting>
        <x14:conditionalFormatting xmlns:xm="http://schemas.microsoft.com/office/excel/2006/main">
          <x14:cfRule type="expression" priority="65" id="{48F22F96-8621-4B4B-B3CC-2983D4E7EDC9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H50:AJ54</xm:sqref>
        </x14:conditionalFormatting>
        <x14:conditionalFormatting xmlns:xm="http://schemas.microsoft.com/office/excel/2006/main">
          <x14:cfRule type="expression" priority="63" id="{DBDDC0F8-D385-4B6C-821E-9FBBC19098F8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F51:AJ54</xm:sqref>
        </x14:conditionalFormatting>
        <x14:conditionalFormatting xmlns:xm="http://schemas.microsoft.com/office/excel/2006/main">
          <x14:cfRule type="expression" priority="61" id="{44328C72-2C25-4514-B0B6-4F18006DE83C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G51:G54</xm:sqref>
        </x14:conditionalFormatting>
        <x14:conditionalFormatting xmlns:xm="http://schemas.microsoft.com/office/excel/2006/main">
          <x14:cfRule type="expression" priority="60" id="{5EA482D8-F172-402F-AD56-EA00E70632B3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F50</xm:sqref>
        </x14:conditionalFormatting>
        <x14:conditionalFormatting xmlns:xm="http://schemas.microsoft.com/office/excel/2006/main">
          <x14:cfRule type="expression" priority="59" id="{ABA037C2-FB62-49A2-A76C-A19FAED8E7ED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G50</xm:sqref>
        </x14:conditionalFormatting>
        <x14:conditionalFormatting xmlns:xm="http://schemas.microsoft.com/office/excel/2006/main">
          <x14:cfRule type="expression" priority="57" id="{1EF471E2-13C6-4B1E-836E-A38496DBBE0E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H50:AJ50</xm:sqref>
        </x14:conditionalFormatting>
        <x14:conditionalFormatting xmlns:xm="http://schemas.microsoft.com/office/excel/2006/main">
          <x14:cfRule type="expression" priority="56" id="{F61B7304-60B9-4D66-B577-EB06EC8216AC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H50:AJ50</xm:sqref>
        </x14:conditionalFormatting>
        <x14:conditionalFormatting xmlns:xm="http://schemas.microsoft.com/office/excel/2006/main">
          <x14:cfRule type="expression" priority="54" id="{7493041C-729F-4D78-91CC-CCE9C2C957DA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F51:AJ54</xm:sqref>
        </x14:conditionalFormatting>
        <x14:conditionalFormatting xmlns:xm="http://schemas.microsoft.com/office/excel/2006/main">
          <x14:cfRule type="expression" priority="52" id="{D0059FEC-6929-4E5F-9907-924183773260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G51:G54</xm:sqref>
        </x14:conditionalFormatting>
        <x14:conditionalFormatting xmlns:xm="http://schemas.microsoft.com/office/excel/2006/main">
          <x14:cfRule type="expression" priority="51" id="{E7D008CD-DBB0-4820-94FA-F21DB08BD08D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F51:F54</xm:sqref>
        </x14:conditionalFormatting>
        <x14:conditionalFormatting xmlns:xm="http://schemas.microsoft.com/office/excel/2006/main">
          <x14:cfRule type="expression" priority="50" id="{365AEED8-D1F0-4F3D-B6E0-BB0CB7B42036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G51:G54</xm:sqref>
        </x14:conditionalFormatting>
        <x14:conditionalFormatting xmlns:xm="http://schemas.microsoft.com/office/excel/2006/main">
          <x14:cfRule type="expression" priority="48" id="{AE14CD29-5998-4734-B25D-41AFE341D28A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H51:AJ54</xm:sqref>
        </x14:conditionalFormatting>
        <x14:conditionalFormatting xmlns:xm="http://schemas.microsoft.com/office/excel/2006/main">
          <x14:cfRule type="expression" priority="47" id="{5FC4172A-BC14-4B16-B495-D4ABD0888576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H51:AJ54</xm:sqref>
        </x14:conditionalFormatting>
        <x14:conditionalFormatting xmlns:xm="http://schemas.microsoft.com/office/excel/2006/main">
          <x14:cfRule type="expression" priority="45" id="{B314286F-5FBF-4C9F-BB9F-F7989A6AC357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H50:AJ50</xm:sqref>
        </x14:conditionalFormatting>
        <x14:conditionalFormatting xmlns:xm="http://schemas.microsoft.com/office/excel/2006/main">
          <x14:cfRule type="expression" priority="44" id="{9CCD87AE-C82A-4CD4-9C93-47B1E57C2ADE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H50:AJ50</xm:sqref>
        </x14:conditionalFormatting>
        <x14:conditionalFormatting xmlns:xm="http://schemas.microsoft.com/office/excel/2006/main">
          <x14:cfRule type="expression" priority="42" id="{E042E043-1A8F-478A-8463-E029A3A196D5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H51:AJ51</xm:sqref>
        </x14:conditionalFormatting>
        <x14:conditionalFormatting xmlns:xm="http://schemas.microsoft.com/office/excel/2006/main">
          <x14:cfRule type="expression" priority="40" id="{1EAE2FDA-A849-462E-A167-D4F3D18D6390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H51:AJ51</xm:sqref>
        </x14:conditionalFormatting>
        <x14:conditionalFormatting xmlns:xm="http://schemas.microsoft.com/office/excel/2006/main">
          <x14:cfRule type="expression" priority="39" id="{33E204FE-9819-40D7-AA26-5F9F7D5E8B59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H51:AJ51</xm:sqref>
        </x14:conditionalFormatting>
        <x14:conditionalFormatting xmlns:xm="http://schemas.microsoft.com/office/excel/2006/main">
          <x14:cfRule type="expression" priority="37" id="{E6FDB36B-AD66-4801-8BF0-231E38CAC9A4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H52:AJ52</xm:sqref>
        </x14:conditionalFormatting>
        <x14:conditionalFormatting xmlns:xm="http://schemas.microsoft.com/office/excel/2006/main">
          <x14:cfRule type="expression" priority="35" id="{74EE49DF-2754-4321-A0C3-E795950F234A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H52:AJ52</xm:sqref>
        </x14:conditionalFormatting>
        <x14:conditionalFormatting xmlns:xm="http://schemas.microsoft.com/office/excel/2006/main">
          <x14:cfRule type="expression" priority="34" id="{75884090-026E-4729-9F53-BAC13AB3CB00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H52:AJ52</xm:sqref>
        </x14:conditionalFormatting>
        <x14:conditionalFormatting xmlns:xm="http://schemas.microsoft.com/office/excel/2006/main">
          <x14:cfRule type="expression" priority="28" id="{9F3149E4-479E-4C3C-9865-6255C9C2A27A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H53:AJ53</xm:sqref>
        </x14:conditionalFormatting>
        <x14:conditionalFormatting xmlns:xm="http://schemas.microsoft.com/office/excel/2006/main">
          <x14:cfRule type="expression" priority="26" id="{C54ED657-B661-4448-AE08-5A1569834882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H53:AJ53</xm:sqref>
        </x14:conditionalFormatting>
        <x14:conditionalFormatting xmlns:xm="http://schemas.microsoft.com/office/excel/2006/main">
          <x14:cfRule type="expression" priority="25" id="{D29CD08A-C4A2-48D7-9AFA-72D5E8EAB14E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H53:AJ53</xm:sqref>
        </x14:conditionalFormatting>
        <x14:conditionalFormatting xmlns:xm="http://schemas.microsoft.com/office/excel/2006/main">
          <x14:cfRule type="expression" priority="19" id="{72D1AE18-7337-4407-82A9-081A9D755561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H54:AJ54</xm:sqref>
        </x14:conditionalFormatting>
        <x14:conditionalFormatting xmlns:xm="http://schemas.microsoft.com/office/excel/2006/main">
          <x14:cfRule type="expression" priority="17" id="{D1EA16C6-38ED-4966-B24C-673C27068614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H54:AJ54</xm:sqref>
        </x14:conditionalFormatting>
        <x14:conditionalFormatting xmlns:xm="http://schemas.microsoft.com/office/excel/2006/main">
          <x14:cfRule type="expression" priority="16" id="{5ED103D2-12B1-4155-9B03-566B2A1FC151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H54:AJ54</xm:sqref>
        </x14:conditionalFormatting>
        <x14:conditionalFormatting xmlns:xm="http://schemas.microsoft.com/office/excel/2006/main">
          <x14:cfRule type="expression" priority="15" id="{2D1F4F71-142C-49C9-8315-9C0506C4D7F0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G50</xm:sqref>
        </x14:conditionalFormatting>
        <x14:conditionalFormatting xmlns:xm="http://schemas.microsoft.com/office/excel/2006/main">
          <x14:cfRule type="expression" priority="14" id="{E7B25FA5-9CE6-440E-A937-13C486DBAC77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H50:AJ50</xm:sqref>
        </x14:conditionalFormatting>
        <x14:conditionalFormatting xmlns:xm="http://schemas.microsoft.com/office/excel/2006/main">
          <x14:cfRule type="expression" priority="12" id="{232D4111-BC25-4585-92EB-FD2AF72B49FB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F51:AJ54</xm:sqref>
        </x14:conditionalFormatting>
        <x14:conditionalFormatting xmlns:xm="http://schemas.microsoft.com/office/excel/2006/main">
          <x14:cfRule type="expression" priority="11" id="{31E55CB5-BC70-4EBC-BEFA-2DFEB332AB65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F51:AJ54</xm:sqref>
        </x14:conditionalFormatting>
        <x14:conditionalFormatting xmlns:xm="http://schemas.microsoft.com/office/excel/2006/main">
          <x14:cfRule type="expression" priority="9" id="{B66EAC49-CCB6-44F8-A708-0C3961415B4A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F51:AJ54</xm:sqref>
        </x14:conditionalFormatting>
        <x14:conditionalFormatting xmlns:xm="http://schemas.microsoft.com/office/excel/2006/main">
          <x14:cfRule type="expression" priority="8" id="{D5D6D201-E17D-4B44-948F-11B58CFCA0A6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F51:AJ54</xm:sqref>
        </x14:conditionalFormatting>
        <x14:conditionalFormatting xmlns:xm="http://schemas.microsoft.com/office/excel/2006/main">
          <x14:cfRule type="expression" priority="6" id="{51A9DB8A-7925-4BB4-82B4-B0305C3CF95F}">
            <xm:f>ICO!$A$1-$C$1&lt;&gt;0</xm:f>
            <x14:dxf>
              <fill>
                <patternFill>
                  <bgColor theme="1" tint="4.9989318521683403E-2"/>
                </patternFill>
              </fill>
            </x14:dxf>
          </x14:cfRule>
          <xm:sqref>H50:AJ50</xm:sqref>
        </x14:conditionalFormatting>
        <x14:conditionalFormatting xmlns:xm="http://schemas.microsoft.com/office/excel/2006/main">
          <x14:cfRule type="expression" priority="5" id="{CF5EC75C-39B8-461D-B08A-1CA2368F2A8F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H50:AJ50</xm:sqref>
        </x14:conditionalFormatting>
        <x14:conditionalFormatting xmlns:xm="http://schemas.microsoft.com/office/excel/2006/main">
          <x14:cfRule type="expression" priority="4" id="{34D7C9AB-E056-4D9F-A81F-B5DBF7073A24}">
            <xm:f>ICO!$A$2&lt;&gt;$D$1</xm:f>
            <x14:dxf>
              <fill>
                <patternFill>
                  <bgColor theme="1"/>
                </patternFill>
              </fill>
            </x14:dxf>
          </x14:cfRule>
          <xm:sqref>H50:AJ50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524" yWindow="667" count="2">
        <x14:dataValidation type="list" allowBlank="1" showInputMessage="1" showErrorMessage="1" error="Vyberte druh pracovného pomeru zo zoznamu" prompt="Vyberte druh pracovného pomeru zo zoznamu">
          <x14:formula1>
            <xm:f>Pomery!$A$1:$K$1</xm:f>
          </x14:formula1>
          <xm:sqref>J3:P3 J25:P25 J47:P47</xm:sqref>
        </x14:dataValidation>
        <x14:dataValidation type="whole" operator="equal" allowBlank="1" showInputMessage="1" showErrorMessage="1" errorTitle="Nesprávne IČO" error="Zadajte IČO zamestnávateľa,na ktorého je formulár zakúpený" prompt="Zadajte IČO zamestnávateľa,na ktorého je formulár zakúpený">
          <x14:formula1>
            <xm:f>ICO!A1</xm:f>
          </x14:formula1>
          <xm:sqref>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/>
  <dimension ref="A1:A3"/>
  <sheetViews>
    <sheetView workbookViewId="0">
      <selection activeCell="A3" sqref="A3"/>
    </sheetView>
  </sheetViews>
  <sheetFormatPr defaultRowHeight="12.75" x14ac:dyDescent="0.2"/>
  <cols>
    <col min="1" max="1" width="47.140625" customWidth="1"/>
  </cols>
  <sheetData>
    <row r="1" spans="1:1" x14ac:dyDescent="0.2">
      <c r="A1">
        <v>12345678</v>
      </c>
    </row>
    <row r="2" spans="1:1" ht="16.5" customHeight="1" x14ac:dyDescent="0.2">
      <c r="A2" s="84" t="s">
        <v>63</v>
      </c>
    </row>
    <row r="3" spans="1:1" x14ac:dyDescent="0.2">
      <c r="A3" t="s">
        <v>64</v>
      </c>
    </row>
  </sheetData>
  <sheetProtection algorithmName="SHA-512" hashValue="vNtksD/rXCVBZqYDLyNUW5IKvZbzoncFB7WqRv68lEQgH8blYH7nOsAG+DBnDqnvBSbBXUeoRHRhKTUDTILRLQ==" saltValue="nt0RMTgWJjwrZMKTr0JcY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/>
  <dimension ref="A1:K1"/>
  <sheetViews>
    <sheetView workbookViewId="0">
      <selection activeCell="K18" sqref="K18"/>
    </sheetView>
  </sheetViews>
  <sheetFormatPr defaultRowHeight="12.75" x14ac:dyDescent="0.2"/>
  <sheetData>
    <row r="1" spans="1:11" ht="45" x14ac:dyDescent="0.2">
      <c r="A1" s="81" t="s">
        <v>13</v>
      </c>
      <c r="B1" s="81" t="s">
        <v>14</v>
      </c>
      <c r="C1" s="81" t="s">
        <v>12</v>
      </c>
      <c r="D1" s="81" t="s">
        <v>15</v>
      </c>
      <c r="E1" s="81" t="s">
        <v>16</v>
      </c>
      <c r="F1" s="81" t="s">
        <v>17</v>
      </c>
      <c r="G1" s="81" t="s">
        <v>8</v>
      </c>
      <c r="H1" s="81" t="s">
        <v>10</v>
      </c>
      <c r="I1" s="81" t="s">
        <v>9</v>
      </c>
      <c r="J1" s="81" t="s">
        <v>11</v>
      </c>
      <c r="K1" s="81" t="s">
        <v>18</v>
      </c>
    </row>
  </sheetData>
  <sheetProtection algorithmName="SHA-512" hashValue="j2EnMc/OQzfMAvYSE2GOREjmYVLt1eL+R7J2fcWIiAGoaXcEDsvWW+NFYrorGALlIruZtsNxx/GepbQiKDqQ7w==" saltValue="nGVKQTsMr+4MB/WpKCIdCQ==" spinCount="100000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B2:E13"/>
  <sheetViews>
    <sheetView workbookViewId="0">
      <selection activeCell="H21" sqref="H21"/>
    </sheetView>
  </sheetViews>
  <sheetFormatPr defaultRowHeight="12.75" x14ac:dyDescent="0.2"/>
  <cols>
    <col min="2" max="2" width="17.28515625" bestFit="1" customWidth="1"/>
    <col min="3" max="3" width="10.140625" customWidth="1"/>
    <col min="4" max="4" width="35.5703125" customWidth="1"/>
    <col min="5" max="5" width="12.7109375" customWidth="1"/>
  </cols>
  <sheetData>
    <row r="2" spans="2:5" x14ac:dyDescent="0.2">
      <c r="B2" t="s">
        <v>41</v>
      </c>
      <c r="C2" t="s">
        <v>42</v>
      </c>
      <c r="D2" t="s">
        <v>43</v>
      </c>
      <c r="E2" t="s">
        <v>44</v>
      </c>
    </row>
    <row r="3" spans="2:5" x14ac:dyDescent="0.2">
      <c r="B3" s="42">
        <v>43101</v>
      </c>
      <c r="C3" s="43">
        <f>B3</f>
        <v>43101</v>
      </c>
      <c r="D3" s="44" t="s">
        <v>45</v>
      </c>
      <c r="E3" t="s">
        <v>46</v>
      </c>
    </row>
    <row r="4" spans="2:5" x14ac:dyDescent="0.2">
      <c r="B4" s="42">
        <v>43106</v>
      </c>
      <c r="C4" s="43">
        <f t="shared" ref="C4:C13" si="0">B4</f>
        <v>43106</v>
      </c>
      <c r="D4" s="44" t="s">
        <v>47</v>
      </c>
      <c r="E4" t="s">
        <v>46</v>
      </c>
    </row>
    <row r="5" spans="2:5" x14ac:dyDescent="0.2">
      <c r="B5" s="42">
        <v>43189</v>
      </c>
      <c r="C5" s="43">
        <f t="shared" si="0"/>
        <v>43189</v>
      </c>
      <c r="D5" s="44" t="s">
        <v>48</v>
      </c>
      <c r="E5" t="s">
        <v>46</v>
      </c>
    </row>
    <row r="6" spans="2:5" x14ac:dyDescent="0.2">
      <c r="B6" s="42">
        <v>43192</v>
      </c>
      <c r="C6" s="43">
        <f t="shared" si="0"/>
        <v>43192</v>
      </c>
      <c r="D6" s="44" t="s">
        <v>49</v>
      </c>
      <c r="E6" t="s">
        <v>46</v>
      </c>
    </row>
    <row r="7" spans="2:5" x14ac:dyDescent="0.2">
      <c r="B7" s="42">
        <v>43221</v>
      </c>
      <c r="C7" s="43">
        <f t="shared" si="0"/>
        <v>43221</v>
      </c>
      <c r="D7" s="44" t="s">
        <v>50</v>
      </c>
      <c r="E7" t="s">
        <v>46</v>
      </c>
    </row>
    <row r="8" spans="2:5" x14ac:dyDescent="0.2">
      <c r="B8" s="42">
        <v>43228</v>
      </c>
      <c r="C8" s="43">
        <f t="shared" si="0"/>
        <v>43228</v>
      </c>
      <c r="D8" s="44" t="s">
        <v>51</v>
      </c>
      <c r="E8" t="s">
        <v>46</v>
      </c>
    </row>
    <row r="9" spans="2:5" x14ac:dyDescent="0.2">
      <c r="B9" s="42">
        <v>43286</v>
      </c>
      <c r="C9" s="43">
        <f t="shared" si="0"/>
        <v>43286</v>
      </c>
      <c r="D9" s="44" t="s">
        <v>52</v>
      </c>
      <c r="E9" t="s">
        <v>46</v>
      </c>
    </row>
    <row r="10" spans="2:5" x14ac:dyDescent="0.2">
      <c r="B10" s="42">
        <v>43341</v>
      </c>
      <c r="C10" s="43">
        <f t="shared" si="0"/>
        <v>43341</v>
      </c>
      <c r="D10" s="44" t="s">
        <v>53</v>
      </c>
      <c r="E10" t="s">
        <v>46</v>
      </c>
    </row>
    <row r="11" spans="2:5" x14ac:dyDescent="0.2">
      <c r="B11" s="42">
        <v>43344</v>
      </c>
      <c r="C11" s="43">
        <f t="shared" si="0"/>
        <v>43344</v>
      </c>
      <c r="D11" s="44" t="s">
        <v>54</v>
      </c>
      <c r="E11" t="s">
        <v>46</v>
      </c>
    </row>
    <row r="12" spans="2:5" x14ac:dyDescent="0.2">
      <c r="B12" s="42">
        <v>43358</v>
      </c>
      <c r="C12" s="43">
        <f t="shared" si="0"/>
        <v>43358</v>
      </c>
      <c r="D12" s="45" t="s">
        <v>55</v>
      </c>
      <c r="E12" t="s">
        <v>46</v>
      </c>
    </row>
    <row r="13" spans="2:5" s="66" customFormat="1" x14ac:dyDescent="0.2">
      <c r="B13" s="42">
        <v>43403</v>
      </c>
      <c r="C13" s="43">
        <f t="shared" si="0"/>
        <v>43403</v>
      </c>
      <c r="D13" s="45" t="s">
        <v>59</v>
      </c>
      <c r="E13" s="66" t="s">
        <v>46</v>
      </c>
    </row>
  </sheetData>
  <sheetProtection algorithmName="SHA-512" hashValue="Lk2dIM4pm7MvcrmOr90R3kGQdmAb43/wd7SeMoKYxGVqF8CrsFhOH5rYpXKlmWppg/OE1ctUKKzl+EfOK32VkA==" saltValue="gPi/RzHT2h2nb9xNhnxRMA==" spinCount="100000" sheet="1" objects="1" scenarios="1"/>
  <conditionalFormatting sqref="D3:D13">
    <cfRule type="cellIs" dxfId="827" priority="3" stopIfTrue="1" operator="equal">
      <formula>"Veľkonočný pondelok"</formula>
    </cfRule>
    <cfRule type="cellIs" dxfId="826" priority="4" stopIfTrue="1" operator="equal">
      <formula>"Veľký Piatok"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:F12"/>
  <sheetViews>
    <sheetView workbookViewId="0">
      <selection activeCell="B12" sqref="B12"/>
    </sheetView>
  </sheetViews>
  <sheetFormatPr defaultRowHeight="12.75" x14ac:dyDescent="0.2"/>
  <cols>
    <col min="1" max="1" width="9.140625" style="50"/>
    <col min="2" max="2" width="17.28515625" style="50" bestFit="1" customWidth="1"/>
    <col min="3" max="3" width="10.140625" style="50" customWidth="1"/>
    <col min="4" max="4" width="10.7109375" style="50" customWidth="1"/>
    <col min="5" max="5" width="10.7109375" style="51" customWidth="1"/>
    <col min="6" max="6" width="10.5703125" style="50" customWidth="1"/>
    <col min="7" max="16384" width="9.140625" style="50"/>
  </cols>
  <sheetData>
    <row r="1" spans="1:6" x14ac:dyDescent="0.2">
      <c r="A1" s="50">
        <v>1</v>
      </c>
      <c r="B1" s="56">
        <v>22</v>
      </c>
      <c r="C1" s="50">
        <f>SUM(B1*8)</f>
        <v>176</v>
      </c>
      <c r="D1" s="56">
        <v>1</v>
      </c>
      <c r="E1" s="51">
        <f>SUM(B1+D1)</f>
        <v>23</v>
      </c>
      <c r="F1" s="50">
        <f>SUM(E1*8)</f>
        <v>184</v>
      </c>
    </row>
    <row r="2" spans="1:6" x14ac:dyDescent="0.2">
      <c r="A2" s="50">
        <v>2</v>
      </c>
      <c r="B2" s="56">
        <v>20</v>
      </c>
      <c r="C2" s="51">
        <f t="shared" ref="C2:C12" si="0">SUM(B2*8)</f>
        <v>160</v>
      </c>
      <c r="D2" s="56"/>
      <c r="E2" s="51">
        <f t="shared" ref="E2:E12" si="1">SUM(B2+D2)</f>
        <v>20</v>
      </c>
      <c r="F2" s="51">
        <f t="shared" ref="F2:F12" si="2">SUM(E2*8)</f>
        <v>160</v>
      </c>
    </row>
    <row r="3" spans="1:6" x14ac:dyDescent="0.2">
      <c r="A3" s="50">
        <v>3</v>
      </c>
      <c r="B3" s="56">
        <v>21</v>
      </c>
      <c r="C3" s="51">
        <f t="shared" si="0"/>
        <v>168</v>
      </c>
      <c r="D3" s="56">
        <v>1</v>
      </c>
      <c r="E3" s="51">
        <f t="shared" si="1"/>
        <v>22</v>
      </c>
      <c r="F3" s="51">
        <f t="shared" si="2"/>
        <v>176</v>
      </c>
    </row>
    <row r="4" spans="1:6" x14ac:dyDescent="0.2">
      <c r="A4" s="50">
        <v>4</v>
      </c>
      <c r="B4" s="56">
        <v>20</v>
      </c>
      <c r="C4" s="51">
        <f t="shared" si="0"/>
        <v>160</v>
      </c>
      <c r="D4" s="56">
        <v>1</v>
      </c>
      <c r="E4" s="51">
        <f t="shared" si="1"/>
        <v>21</v>
      </c>
      <c r="F4" s="51">
        <f t="shared" si="2"/>
        <v>168</v>
      </c>
    </row>
    <row r="5" spans="1:6" x14ac:dyDescent="0.2">
      <c r="A5" s="50">
        <v>5</v>
      </c>
      <c r="B5" s="56">
        <v>21</v>
      </c>
      <c r="C5" s="51">
        <f t="shared" si="0"/>
        <v>168</v>
      </c>
      <c r="D5" s="56">
        <v>2</v>
      </c>
      <c r="E5" s="51">
        <f t="shared" si="1"/>
        <v>23</v>
      </c>
      <c r="F5" s="51">
        <f t="shared" si="2"/>
        <v>184</v>
      </c>
    </row>
    <row r="6" spans="1:6" x14ac:dyDescent="0.2">
      <c r="A6" s="50">
        <v>6</v>
      </c>
      <c r="B6" s="56">
        <v>21</v>
      </c>
      <c r="C6" s="51">
        <f t="shared" si="0"/>
        <v>168</v>
      </c>
      <c r="D6" s="56"/>
      <c r="E6" s="51">
        <f t="shared" si="1"/>
        <v>21</v>
      </c>
      <c r="F6" s="51">
        <f t="shared" si="2"/>
        <v>168</v>
      </c>
    </row>
    <row r="7" spans="1:6" x14ac:dyDescent="0.2">
      <c r="A7" s="50">
        <v>7</v>
      </c>
      <c r="B7" s="56">
        <v>21</v>
      </c>
      <c r="C7" s="51">
        <f t="shared" si="0"/>
        <v>168</v>
      </c>
      <c r="D7" s="56">
        <v>1</v>
      </c>
      <c r="E7" s="51">
        <f t="shared" si="1"/>
        <v>22</v>
      </c>
      <c r="F7" s="51">
        <f t="shared" si="2"/>
        <v>176</v>
      </c>
    </row>
    <row r="8" spans="1:6" x14ac:dyDescent="0.2">
      <c r="A8" s="50">
        <v>8</v>
      </c>
      <c r="B8" s="56">
        <v>22</v>
      </c>
      <c r="C8" s="51">
        <f t="shared" si="0"/>
        <v>176</v>
      </c>
      <c r="D8" s="56">
        <v>1</v>
      </c>
      <c r="E8" s="51">
        <f t="shared" si="1"/>
        <v>23</v>
      </c>
      <c r="F8" s="51">
        <f t="shared" si="2"/>
        <v>184</v>
      </c>
    </row>
    <row r="9" spans="1:6" x14ac:dyDescent="0.2">
      <c r="A9" s="50">
        <v>9</v>
      </c>
      <c r="B9" s="56">
        <v>20</v>
      </c>
      <c r="C9" s="51">
        <f t="shared" si="0"/>
        <v>160</v>
      </c>
      <c r="D9" s="56"/>
      <c r="E9" s="51">
        <f t="shared" si="1"/>
        <v>20</v>
      </c>
      <c r="F9" s="51">
        <f t="shared" si="2"/>
        <v>160</v>
      </c>
    </row>
    <row r="10" spans="1:6" x14ac:dyDescent="0.2">
      <c r="A10" s="50">
        <v>10</v>
      </c>
      <c r="B10" s="56">
        <v>22</v>
      </c>
      <c r="C10" s="51">
        <f t="shared" si="0"/>
        <v>176</v>
      </c>
      <c r="D10" s="56">
        <v>1</v>
      </c>
      <c r="E10" s="51">
        <f t="shared" si="1"/>
        <v>23</v>
      </c>
      <c r="F10" s="51">
        <f t="shared" si="2"/>
        <v>184</v>
      </c>
    </row>
    <row r="11" spans="1:6" x14ac:dyDescent="0.2">
      <c r="A11" s="50">
        <v>11</v>
      </c>
      <c r="B11" s="56"/>
      <c r="C11" s="51">
        <f t="shared" si="0"/>
        <v>0</v>
      </c>
      <c r="D11" s="56"/>
      <c r="E11" s="51">
        <f t="shared" si="1"/>
        <v>0</v>
      </c>
      <c r="F11" s="51">
        <f t="shared" si="2"/>
        <v>0</v>
      </c>
    </row>
    <row r="12" spans="1:6" x14ac:dyDescent="0.2">
      <c r="A12" s="50">
        <v>12</v>
      </c>
      <c r="B12" s="56"/>
      <c r="C12" s="51">
        <f t="shared" si="0"/>
        <v>0</v>
      </c>
      <c r="D12" s="56"/>
      <c r="E12" s="51">
        <f t="shared" si="1"/>
        <v>0</v>
      </c>
      <c r="F12" s="51">
        <f t="shared" si="2"/>
        <v>0</v>
      </c>
    </row>
  </sheetData>
  <sheetProtection algorithmName="SHA-512" hashValue="+wrNf/tePvFWjhDo3kYiT7kOaIURuPQ6QrncXnS4sezf/0GvccPbFouA7zcLVKbic9MuLsyGG3vX6+p4cXSc+Q==" saltValue="CChDP33eYgRP8Zq0vAHX7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Hárok1</vt:lpstr>
      <vt:lpstr>ICO</vt:lpstr>
      <vt:lpstr>Pomery</vt:lpstr>
      <vt:lpstr>Sviatky</vt:lpstr>
      <vt:lpstr>FPC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</dc:creator>
  <cp:lastModifiedBy>Miroslav</cp:lastModifiedBy>
  <cp:lastPrinted>2018-09-28T07:24:43Z</cp:lastPrinted>
  <dcterms:created xsi:type="dcterms:W3CDTF">2013-03-04T12:16:58Z</dcterms:created>
  <dcterms:modified xsi:type="dcterms:W3CDTF">2018-12-04T19:19:44Z</dcterms:modified>
</cp:coreProperties>
</file>